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Yasser\Shared with\"/>
    </mc:Choice>
  </mc:AlternateContent>
  <xr:revisionPtr revIDLastSave="0" documentId="13_ncr:1_{38F9C979-79F1-4051-A3F0-32728405A1EE}" xr6:coauthVersionLast="47" xr6:coauthVersionMax="47" xr10:uidLastSave="{00000000-0000-0000-0000-000000000000}"/>
  <bookViews>
    <workbookView xWindow="-108" yWindow="-108" windowWidth="23256" windowHeight="12456" tabRatio="908" xr2:uid="{00000000-000D-0000-FFFF-FFFF00000000}"/>
  </bookViews>
  <sheets>
    <sheet name="Short Term Investor" sheetId="19" r:id="rId1"/>
    <sheet name="Expected Sales Forecast" sheetId="20" r:id="rId2"/>
    <sheet name="P&amp;L_Sales Forecast" sheetId="7" state="hidden" r:id="rId3"/>
    <sheet name="Adjustable_P&amp;L_Sales Forecast_1" sheetId="14" r:id="rId4"/>
    <sheet name="Adjustable_P&amp;L_Sales Forecast_2" sheetId="16" state="hidden" r:id="rId5"/>
    <sheet name="MTC_Balance Sheet_2017" sheetId="11" state="hidden" r:id="rId6"/>
    <sheet name="Financial_Report_2017" sheetId="8" state="hidden" r:id="rId7"/>
  </sheets>
  <externalReferences>
    <externalReference r:id="rId8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20" l="1"/>
  <c r="C7" i="20"/>
  <c r="C6" i="20"/>
  <c r="Q177" i="20" l="1"/>
  <c r="K177" i="20"/>
  <c r="M177" i="20" s="1"/>
  <c r="I177" i="20"/>
  <c r="C178" i="20"/>
  <c r="C173" i="20"/>
  <c r="C179" i="20" l="1"/>
  <c r="C153" i="20"/>
  <c r="C10" i="20"/>
  <c r="C22" i="20" l="1"/>
  <c r="C171" i="20" s="1"/>
  <c r="C180" i="20"/>
  <c r="C181" i="20" s="1"/>
  <c r="G169" i="20"/>
  <c r="C154" i="20"/>
  <c r="C23" i="20" l="1"/>
  <c r="C156" i="20"/>
  <c r="C155" i="20"/>
  <c r="F160" i="20"/>
  <c r="G160" i="20"/>
  <c r="G170" i="20"/>
  <c r="D179" i="20"/>
  <c r="D178" i="20"/>
  <c r="D180" i="20"/>
  <c r="C182" i="20"/>
  <c r="D181" i="20"/>
  <c r="H45" i="19"/>
  <c r="H46" i="19" s="1"/>
  <c r="H42" i="19"/>
  <c r="E42" i="19"/>
  <c r="H41" i="19"/>
  <c r="E41" i="19" s="1"/>
  <c r="H38" i="19"/>
  <c r="H37" i="19"/>
  <c r="E37" i="19"/>
  <c r="H15" i="19"/>
  <c r="E38" i="19" l="1"/>
  <c r="E39" i="19" s="1"/>
  <c r="P177" i="20"/>
  <c r="G165" i="20"/>
  <c r="G166" i="20" s="1"/>
  <c r="F161" i="20"/>
  <c r="L177" i="20" s="1"/>
  <c r="G161" i="20"/>
  <c r="N177" i="20" s="1"/>
  <c r="G162" i="20"/>
  <c r="J177" i="20" s="1"/>
  <c r="F162" i="20"/>
  <c r="H177" i="20" s="1"/>
  <c r="R177" i="20"/>
  <c r="G167" i="20"/>
  <c r="B14" i="20"/>
  <c r="D182" i="20"/>
  <c r="C183" i="20"/>
  <c r="E43" i="19"/>
  <c r="G171" i="20" l="1"/>
  <c r="G172" i="20" s="1"/>
  <c r="Q1177" i="20"/>
  <c r="Q1173" i="20"/>
  <c r="Q1169" i="20"/>
  <c r="Q1165" i="20"/>
  <c r="Q1161" i="20"/>
  <c r="Q1157" i="20"/>
  <c r="Q1153" i="20"/>
  <c r="Q1149" i="20"/>
  <c r="Q1145" i="20"/>
  <c r="Q1141" i="20"/>
  <c r="Q1137" i="20"/>
  <c r="Q1133" i="20"/>
  <c r="Q1129" i="20"/>
  <c r="Q1125" i="20"/>
  <c r="Q1121" i="20"/>
  <c r="Q1117" i="20"/>
  <c r="Q1113" i="20"/>
  <c r="Q1109" i="20"/>
  <c r="Q1105" i="20"/>
  <c r="Q1101" i="20"/>
  <c r="Q1097" i="20"/>
  <c r="Q1093" i="20"/>
  <c r="Q1089" i="20"/>
  <c r="Q1085" i="20"/>
  <c r="Q1081" i="20"/>
  <c r="Q1077" i="20"/>
  <c r="Q1073" i="20"/>
  <c r="Q1069" i="20"/>
  <c r="Q1065" i="20"/>
  <c r="Q1061" i="20"/>
  <c r="Q1057" i="20"/>
  <c r="Q1053" i="20"/>
  <c r="Q1049" i="20"/>
  <c r="Q1045" i="20"/>
  <c r="Q1041" i="20"/>
  <c r="Q1037" i="20"/>
  <c r="Q1033" i="20"/>
  <c r="Q1029" i="20"/>
  <c r="Q1025" i="20"/>
  <c r="Q1021" i="20"/>
  <c r="Q1017" i="20"/>
  <c r="Q1013" i="20"/>
  <c r="Q1009" i="20"/>
  <c r="Q1005" i="20"/>
  <c r="Q1001" i="20"/>
  <c r="Q997" i="20"/>
  <c r="Q993" i="20"/>
  <c r="Q989" i="20"/>
  <c r="Q985" i="20"/>
  <c r="Q981" i="20"/>
  <c r="Q977" i="20"/>
  <c r="Q973" i="20"/>
  <c r="Q969" i="20"/>
  <c r="Q965" i="20"/>
  <c r="Q961" i="20"/>
  <c r="Q957" i="20"/>
  <c r="Q953" i="20"/>
  <c r="Q949" i="20"/>
  <c r="Q945" i="20"/>
  <c r="Q941" i="20"/>
  <c r="Q937" i="20"/>
  <c r="Q933" i="20"/>
  <c r="Q929" i="20"/>
  <c r="Q925" i="20"/>
  <c r="Q921" i="20"/>
  <c r="Q917" i="20"/>
  <c r="Q913" i="20"/>
  <c r="Q909" i="20"/>
  <c r="Q905" i="20"/>
  <c r="Q901" i="20"/>
  <c r="Q897" i="20"/>
  <c r="Q893" i="20"/>
  <c r="Q889" i="20"/>
  <c r="Q885" i="20"/>
  <c r="Q881" i="20"/>
  <c r="Q877" i="20"/>
  <c r="Q873" i="20"/>
  <c r="Q869" i="20"/>
  <c r="Q865" i="20"/>
  <c r="Q861" i="20"/>
  <c r="Q857" i="20"/>
  <c r="Q853" i="20"/>
  <c r="Q849" i="20"/>
  <c r="Q1175" i="20"/>
  <c r="Q1171" i="20"/>
  <c r="Q1167" i="20"/>
  <c r="Q1163" i="20"/>
  <c r="Q1159" i="20"/>
  <c r="Q1155" i="20"/>
  <c r="Q1151" i="20"/>
  <c r="Q1147" i="20"/>
  <c r="Q1143" i="20"/>
  <c r="Q1139" i="20"/>
  <c r="Q1135" i="20"/>
  <c r="Q1131" i="20"/>
  <c r="Q1127" i="20"/>
  <c r="Q1123" i="20"/>
  <c r="Q1119" i="20"/>
  <c r="Q1115" i="20"/>
  <c r="Q1111" i="20"/>
  <c r="Q1107" i="20"/>
  <c r="Q1103" i="20"/>
  <c r="Q1099" i="20"/>
  <c r="Q1095" i="20"/>
  <c r="Q1091" i="20"/>
  <c r="Q1087" i="20"/>
  <c r="Q1083" i="20"/>
  <c r="Q1079" i="20"/>
  <c r="Q1075" i="20"/>
  <c r="Q1071" i="20"/>
  <c r="Q1067" i="20"/>
  <c r="Q1063" i="20"/>
  <c r="Q1059" i="20"/>
  <c r="Q1055" i="20"/>
  <c r="Q1051" i="20"/>
  <c r="Q1047" i="20"/>
  <c r="Q1043" i="20"/>
  <c r="Q1039" i="20"/>
  <c r="Q1035" i="20"/>
  <c r="Q1031" i="20"/>
  <c r="Q1027" i="20"/>
  <c r="Q1023" i="20"/>
  <c r="Q1019" i="20"/>
  <c r="Q1015" i="20"/>
  <c r="Q1011" i="20"/>
  <c r="Q1007" i="20"/>
  <c r="Q1003" i="20"/>
  <c r="Q999" i="20"/>
  <c r="Q995" i="20"/>
  <c r="Q991" i="20"/>
  <c r="Q987" i="20"/>
  <c r="Q983" i="20"/>
  <c r="Q979" i="20"/>
  <c r="Q975" i="20"/>
  <c r="Q971" i="20"/>
  <c r="Q967" i="20"/>
  <c r="Q963" i="20"/>
  <c r="Q959" i="20"/>
  <c r="Q955" i="20"/>
  <c r="Q951" i="20"/>
  <c r="Q947" i="20"/>
  <c r="Q943" i="20"/>
  <c r="Q939" i="20"/>
  <c r="Q935" i="20"/>
  <c r="Q931" i="20"/>
  <c r="Q927" i="20"/>
  <c r="Q923" i="20"/>
  <c r="Q919" i="20"/>
  <c r="Q915" i="20"/>
  <c r="Q911" i="20"/>
  <c r="Q907" i="20"/>
  <c r="Q903" i="20"/>
  <c r="Q899" i="20"/>
  <c r="Q895" i="20"/>
  <c r="Q891" i="20"/>
  <c r="Q887" i="20"/>
  <c r="Q883" i="20"/>
  <c r="Q879" i="20"/>
  <c r="Q875" i="20"/>
  <c r="Q871" i="20"/>
  <c r="Q867" i="20"/>
  <c r="Q863" i="20"/>
  <c r="Q859" i="20"/>
  <c r="Q855" i="20"/>
  <c r="Q851" i="20"/>
  <c r="Q847" i="20"/>
  <c r="Q843" i="20"/>
  <c r="Q839" i="20"/>
  <c r="Q1176" i="20"/>
  <c r="Q1168" i="20"/>
  <c r="Q1160" i="20"/>
  <c r="Q1152" i="20"/>
  <c r="Q1144" i="20"/>
  <c r="Q1136" i="20"/>
  <c r="Q1128" i="20"/>
  <c r="Q1120" i="20"/>
  <c r="Q1112" i="20"/>
  <c r="Q1104" i="20"/>
  <c r="Q1096" i="20"/>
  <c r="Q1088" i="20"/>
  <c r="Q1080" i="20"/>
  <c r="Q1072" i="20"/>
  <c r="Q1064" i="20"/>
  <c r="Q1056" i="20"/>
  <c r="Q1048" i="20"/>
  <c r="Q1040" i="20"/>
  <c r="Q1032" i="20"/>
  <c r="Q1024" i="20"/>
  <c r="Q1016" i="20"/>
  <c r="Q1008" i="20"/>
  <c r="Q1000" i="20"/>
  <c r="Q992" i="20"/>
  <c r="Q984" i="20"/>
  <c r="Q976" i="20"/>
  <c r="Q968" i="20"/>
  <c r="Q960" i="20"/>
  <c r="Q952" i="20"/>
  <c r="Q944" i="20"/>
  <c r="Q936" i="20"/>
  <c r="Q928" i="20"/>
  <c r="Q920" i="20"/>
  <c r="Q912" i="20"/>
  <c r="Q904" i="20"/>
  <c r="Q896" i="20"/>
  <c r="Q888" i="20"/>
  <c r="Q880" i="20"/>
  <c r="Q872" i="20"/>
  <c r="Q864" i="20"/>
  <c r="Q856" i="20"/>
  <c r="Q848" i="20"/>
  <c r="Q842" i="20"/>
  <c r="Q837" i="20"/>
  <c r="Q833" i="20"/>
  <c r="Q829" i="20"/>
  <c r="Q825" i="20"/>
  <c r="Q821" i="20"/>
  <c r="Q817" i="20"/>
  <c r="Q813" i="20"/>
  <c r="Q809" i="20"/>
  <c r="Q805" i="20"/>
  <c r="Q801" i="20"/>
  <c r="Q797" i="20"/>
  <c r="Q793" i="20"/>
  <c r="Q789" i="20"/>
  <c r="Q785" i="20"/>
  <c r="Q781" i="20"/>
  <c r="Q777" i="20"/>
  <c r="Q773" i="20"/>
  <c r="Q769" i="20"/>
  <c r="Q765" i="20"/>
  <c r="Q761" i="20"/>
  <c r="Q757" i="20"/>
  <c r="Q753" i="20"/>
  <c r="Q749" i="20"/>
  <c r="Q745" i="20"/>
  <c r="Q741" i="20"/>
  <c r="Q737" i="20"/>
  <c r="Q733" i="20"/>
  <c r="Q729" i="20"/>
  <c r="Q725" i="20"/>
  <c r="Q1174" i="20"/>
  <c r="Q1166" i="20"/>
  <c r="Q1158" i="20"/>
  <c r="Q1150" i="20"/>
  <c r="Q1142" i="20"/>
  <c r="Q1134" i="20"/>
  <c r="Q1126" i="20"/>
  <c r="Q1118" i="20"/>
  <c r="Q1110" i="20"/>
  <c r="Q1102" i="20"/>
  <c r="Q1094" i="20"/>
  <c r="Q1086" i="20"/>
  <c r="Q1078" i="20"/>
  <c r="Q1070" i="20"/>
  <c r="Q1062" i="20"/>
  <c r="Q1054" i="20"/>
  <c r="Q1046" i="20"/>
  <c r="Q1038" i="20"/>
  <c r="Q1030" i="20"/>
  <c r="Q1022" i="20"/>
  <c r="Q1014" i="20"/>
  <c r="Q1006" i="20"/>
  <c r="Q998" i="20"/>
  <c r="Q990" i="20"/>
  <c r="Q982" i="20"/>
  <c r="Q974" i="20"/>
  <c r="Q966" i="20"/>
  <c r="Q958" i="20"/>
  <c r="Q950" i="20"/>
  <c r="Q942" i="20"/>
  <c r="Q934" i="20"/>
  <c r="Q926" i="20"/>
  <c r="Q918" i="20"/>
  <c r="Q910" i="20"/>
  <c r="Q902" i="20"/>
  <c r="Q894" i="20"/>
  <c r="Q886" i="20"/>
  <c r="Q878" i="20"/>
  <c r="Q870" i="20"/>
  <c r="Q862" i="20"/>
  <c r="Q854" i="20"/>
  <c r="Q846" i="20"/>
  <c r="Q841" i="20"/>
  <c r="Q836" i="20"/>
  <c r="Q832" i="20"/>
  <c r="Q828" i="20"/>
  <c r="Q824" i="20"/>
  <c r="Q820" i="20"/>
  <c r="Q816" i="20"/>
  <c r="Q812" i="20"/>
  <c r="Q808" i="20"/>
  <c r="Q804" i="20"/>
  <c r="Q800" i="20"/>
  <c r="Q796" i="20"/>
  <c r="Q792" i="20"/>
  <c r="Q788" i="20"/>
  <c r="Q784" i="20"/>
  <c r="Q780" i="20"/>
  <c r="Q776" i="20"/>
  <c r="Q772" i="20"/>
  <c r="Q768" i="20"/>
  <c r="Q764" i="20"/>
  <c r="Q760" i="20"/>
  <c r="Q756" i="20"/>
  <c r="Q752" i="20"/>
  <c r="Q748" i="20"/>
  <c r="Q744" i="20"/>
  <c r="Q740" i="20"/>
  <c r="Q736" i="20"/>
  <c r="Q732" i="20"/>
  <c r="Q728" i="20"/>
  <c r="Q724" i="20"/>
  <c r="Q720" i="20"/>
  <c r="Q716" i="20"/>
  <c r="Q712" i="20"/>
  <c r="Q708" i="20"/>
  <c r="Q704" i="20"/>
  <c r="Q700" i="20"/>
  <c r="Q696" i="20"/>
  <c r="Q692" i="20"/>
  <c r="Q688" i="20"/>
  <c r="Q684" i="20"/>
  <c r="Q680" i="20"/>
  <c r="Q676" i="20"/>
  <c r="Q672" i="20"/>
  <c r="Q1164" i="20"/>
  <c r="Q1148" i="20"/>
  <c r="Q1132" i="20"/>
  <c r="Q1116" i="20"/>
  <c r="Q1100" i="20"/>
  <c r="Q1084" i="20"/>
  <c r="Q1068" i="20"/>
  <c r="Q1052" i="20"/>
  <c r="Q1036" i="20"/>
  <c r="Q1020" i="20"/>
  <c r="Q1004" i="20"/>
  <c r="Q988" i="20"/>
  <c r="Q972" i="20"/>
  <c r="Q956" i="20"/>
  <c r="Q940" i="20"/>
  <c r="Q924" i="20"/>
  <c r="Q908" i="20"/>
  <c r="Q892" i="20"/>
  <c r="Q876" i="20"/>
  <c r="Q860" i="20"/>
  <c r="Q845" i="20"/>
  <c r="Q835" i="20"/>
  <c r="Q827" i="20"/>
  <c r="Q819" i="20"/>
  <c r="Q811" i="20"/>
  <c r="Q803" i="20"/>
  <c r="Q795" i="20"/>
  <c r="Q787" i="20"/>
  <c r="Q779" i="20"/>
  <c r="Q771" i="20"/>
  <c r="Q763" i="20"/>
  <c r="Q755" i="20"/>
  <c r="Q747" i="20"/>
  <c r="Q739" i="20"/>
  <c r="Q731" i="20"/>
  <c r="Q723" i="20"/>
  <c r="Q718" i="20"/>
  <c r="Q713" i="20"/>
  <c r="Q707" i="20"/>
  <c r="Q702" i="20"/>
  <c r="Q697" i="20"/>
  <c r="Q691" i="20"/>
  <c r="Q686" i="20"/>
  <c r="Q681" i="20"/>
  <c r="Q675" i="20"/>
  <c r="Q670" i="20"/>
  <c r="Q666" i="20"/>
  <c r="Q662" i="20"/>
  <c r="Q658" i="20"/>
  <c r="Q654" i="20"/>
  <c r="Q650" i="20"/>
  <c r="Q646" i="20"/>
  <c r="Q642" i="20"/>
  <c r="Q638" i="20"/>
  <c r="Q634" i="20"/>
  <c r="Q630" i="20"/>
  <c r="Q626" i="20"/>
  <c r="Q622" i="20"/>
  <c r="Q618" i="20"/>
  <c r="Q614" i="20"/>
  <c r="Q610" i="20"/>
  <c r="Q606" i="20"/>
  <c r="Q602" i="20"/>
  <c r="Q598" i="20"/>
  <c r="Q594" i="20"/>
  <c r="Q590" i="20"/>
  <c r="Q586" i="20"/>
  <c r="Q582" i="20"/>
  <c r="Q578" i="20"/>
  <c r="Q574" i="20"/>
  <c r="Q570" i="20"/>
  <c r="Q566" i="20"/>
  <c r="Q562" i="20"/>
  <c r="Q558" i="20"/>
  <c r="Q554" i="20"/>
  <c r="Q550" i="20"/>
  <c r="Q546" i="20"/>
  <c r="Q542" i="20"/>
  <c r="Q538" i="20"/>
  <c r="Q534" i="20"/>
  <c r="Q530" i="20"/>
  <c r="Q526" i="20"/>
  <c r="Q522" i="20"/>
  <c r="Q518" i="20"/>
  <c r="Q514" i="20"/>
  <c r="Q510" i="20"/>
  <c r="Q506" i="20"/>
  <c r="Q502" i="20"/>
  <c r="Q498" i="20"/>
  <c r="Q494" i="20"/>
  <c r="Q490" i="20"/>
  <c r="Q486" i="20"/>
  <c r="Q482" i="20"/>
  <c r="Q478" i="20"/>
  <c r="Q474" i="20"/>
  <c r="Q470" i="20"/>
  <c r="Q466" i="20"/>
  <c r="Q462" i="20"/>
  <c r="Q458" i="20"/>
  <c r="Q454" i="20"/>
  <c r="Q450" i="20"/>
  <c r="Q446" i="20"/>
  <c r="Q442" i="20"/>
  <c r="Q438" i="20"/>
  <c r="Q434" i="20"/>
  <c r="Q430" i="20"/>
  <c r="Q426" i="20"/>
  <c r="Q422" i="20"/>
  <c r="Q418" i="20"/>
  <c r="Q414" i="20"/>
  <c r="Q410" i="20"/>
  <c r="Q406" i="20"/>
  <c r="Q402" i="20"/>
  <c r="Q398" i="20"/>
  <c r="Q394" i="20"/>
  <c r="Q390" i="20"/>
  <c r="Q386" i="20"/>
  <c r="Q382" i="20"/>
  <c r="Q378" i="20"/>
  <c r="Q374" i="20"/>
  <c r="Q370" i="20"/>
  <c r="Q366" i="20"/>
  <c r="Q362" i="20"/>
  <c r="Q358" i="20"/>
  <c r="Q354" i="20"/>
  <c r="Q350" i="20"/>
  <c r="Q346" i="20"/>
  <c r="Q342" i="20"/>
  <c r="Q338" i="20"/>
  <c r="Q334" i="20"/>
  <c r="Q330" i="20"/>
  <c r="Q326" i="20"/>
  <c r="Q322" i="20"/>
  <c r="Q318" i="20"/>
  <c r="Q314" i="20"/>
  <c r="Q310" i="20"/>
  <c r="Q306" i="20"/>
  <c r="Q302" i="20"/>
  <c r="Q298" i="20"/>
  <c r="Q294" i="20"/>
  <c r="Q290" i="20"/>
  <c r="Q286" i="20"/>
  <c r="Q282" i="20"/>
  <c r="Q278" i="20"/>
  <c r="Q274" i="20"/>
  <c r="Q270" i="20"/>
  <c r="Q266" i="20"/>
  <c r="Q262" i="20"/>
  <c r="Q258" i="20"/>
  <c r="Q254" i="20"/>
  <c r="Q250" i="20"/>
  <c r="Q246" i="20"/>
  <c r="Q242" i="20"/>
  <c r="Q238" i="20"/>
  <c r="Q234" i="20"/>
  <c r="Q230" i="20"/>
  <c r="Q226" i="20"/>
  <c r="Q222" i="20"/>
  <c r="Q218" i="20"/>
  <c r="Q214" i="20"/>
  <c r="Q210" i="20"/>
  <c r="Q206" i="20"/>
  <c r="Q202" i="20"/>
  <c r="Q198" i="20"/>
  <c r="Q194" i="20"/>
  <c r="Q190" i="20"/>
  <c r="Q186" i="20"/>
  <c r="Q182" i="20"/>
  <c r="Q178" i="20"/>
  <c r="Q1162" i="20"/>
  <c r="Q1140" i="20"/>
  <c r="Q1122" i="20"/>
  <c r="Q1098" i="20"/>
  <c r="Q1076" i="20"/>
  <c r="Q1058" i="20"/>
  <c r="Q1034" i="20"/>
  <c r="Q1012" i="20"/>
  <c r="Q994" i="20"/>
  <c r="Q970" i="20"/>
  <c r="Q948" i="20"/>
  <c r="Q930" i="20"/>
  <c r="Q906" i="20"/>
  <c r="Q884" i="20"/>
  <c r="Q866" i="20"/>
  <c r="Q844" i="20"/>
  <c r="Q831" i="20"/>
  <c r="Q822" i="20"/>
  <c r="Q810" i="20"/>
  <c r="Q799" i="20"/>
  <c r="Q790" i="20"/>
  <c r="Q778" i="20"/>
  <c r="Q767" i="20"/>
  <c r="Q758" i="20"/>
  <c r="Q746" i="20"/>
  <c r="Q735" i="20"/>
  <c r="Q726" i="20"/>
  <c r="Q717" i="20"/>
  <c r="Q710" i="20"/>
  <c r="Q703" i="20"/>
  <c r="Q695" i="20"/>
  <c r="Q689" i="20"/>
  <c r="Q682" i="20"/>
  <c r="Q674" i="20"/>
  <c r="Q668" i="20"/>
  <c r="Q663" i="20"/>
  <c r="Q657" i="20"/>
  <c r="Q652" i="20"/>
  <c r="Q647" i="20"/>
  <c r="Q641" i="20"/>
  <c r="Q636" i="20"/>
  <c r="Q631" i="20"/>
  <c r="Q625" i="20"/>
  <c r="Q620" i="20"/>
  <c r="Q615" i="20"/>
  <c r="Q609" i="20"/>
  <c r="Q604" i="20"/>
  <c r="Q599" i="20"/>
  <c r="Q593" i="20"/>
  <c r="Q588" i="20"/>
  <c r="Q583" i="20"/>
  <c r="Q577" i="20"/>
  <c r="Q572" i="20"/>
  <c r="Q567" i="20"/>
  <c r="Q561" i="20"/>
  <c r="Q556" i="20"/>
  <c r="Q551" i="20"/>
  <c r="Q545" i="20"/>
  <c r="Q540" i="20"/>
  <c r="Q535" i="20"/>
  <c r="Q529" i="20"/>
  <c r="Q524" i="20"/>
  <c r="Q519" i="20"/>
  <c r="Q513" i="20"/>
  <c r="Q508" i="20"/>
  <c r="Q503" i="20"/>
  <c r="Q497" i="20"/>
  <c r="Q492" i="20"/>
  <c r="Q487" i="20"/>
  <c r="Q481" i="20"/>
  <c r="Q476" i="20"/>
  <c r="Q471" i="20"/>
  <c r="Q465" i="20"/>
  <c r="Q460" i="20"/>
  <c r="Q455" i="20"/>
  <c r="Q449" i="20"/>
  <c r="Q444" i="20"/>
  <c r="Q439" i="20"/>
  <c r="Q433" i="20"/>
  <c r="Q428" i="20"/>
  <c r="Q423" i="20"/>
  <c r="Q417" i="20"/>
  <c r="Q412" i="20"/>
  <c r="Q407" i="20"/>
  <c r="Q401" i="20"/>
  <c r="Q396" i="20"/>
  <c r="Q391" i="20"/>
  <c r="Q385" i="20"/>
  <c r="Q380" i="20"/>
  <c r="Q375" i="20"/>
  <c r="Q369" i="20"/>
  <c r="Q364" i="20"/>
  <c r="Q359" i="20"/>
  <c r="Q353" i="20"/>
  <c r="Q348" i="20"/>
  <c r="Q343" i="20"/>
  <c r="Q337" i="20"/>
  <c r="Q332" i="20"/>
  <c r="Q327" i="20"/>
  <c r="Q321" i="20"/>
  <c r="Q316" i="20"/>
  <c r="Q311" i="20"/>
  <c r="Q305" i="20"/>
  <c r="Q300" i="20"/>
  <c r="Q295" i="20"/>
  <c r="Q289" i="20"/>
  <c r="Q284" i="20"/>
  <c r="Q279" i="20"/>
  <c r="Q273" i="20"/>
  <c r="Q268" i="20"/>
  <c r="Q263" i="20"/>
  <c r="Q257" i="20"/>
  <c r="Q252" i="20"/>
  <c r="Q247" i="20"/>
  <c r="Q241" i="20"/>
  <c r="Q236" i="20"/>
  <c r="Q231" i="20"/>
  <c r="Q225" i="20"/>
  <c r="Q220" i="20"/>
  <c r="Q215" i="20"/>
  <c r="Q209" i="20"/>
  <c r="Q204" i="20"/>
  <c r="Q199" i="20"/>
  <c r="Q193" i="20"/>
  <c r="Q188" i="20"/>
  <c r="Q183" i="20"/>
  <c r="Q1156" i="20"/>
  <c r="Q1130" i="20"/>
  <c r="Q1106" i="20"/>
  <c r="Q1074" i="20"/>
  <c r="Q1044" i="20"/>
  <c r="Q1018" i="20"/>
  <c r="Q986" i="20"/>
  <c r="Q962" i="20"/>
  <c r="Q932" i="20"/>
  <c r="Q900" i="20"/>
  <c r="Q874" i="20"/>
  <c r="Q850" i="20"/>
  <c r="Q830" i="20"/>
  <c r="Q815" i="20"/>
  <c r="Q802" i="20"/>
  <c r="Q786" i="20"/>
  <c r="Q774" i="20"/>
  <c r="Q759" i="20"/>
  <c r="Q743" i="20"/>
  <c r="Q730" i="20"/>
  <c r="Q719" i="20"/>
  <c r="Q709" i="20"/>
  <c r="Q699" i="20"/>
  <c r="Q690" i="20"/>
  <c r="Q679" i="20"/>
  <c r="Q671" i="20"/>
  <c r="Q664" i="20"/>
  <c r="Q656" i="20"/>
  <c r="Q649" i="20"/>
  <c r="Q643" i="20"/>
  <c r="Q635" i="20"/>
  <c r="Q628" i="20"/>
  <c r="Q621" i="20"/>
  <c r="Q613" i="20"/>
  <c r="Q607" i="20"/>
  <c r="Q600" i="20"/>
  <c r="Q592" i="20"/>
  <c r="Q585" i="20"/>
  <c r="Q579" i="20"/>
  <c r="Q571" i="20"/>
  <c r="Q564" i="20"/>
  <c r="Q557" i="20"/>
  <c r="Q549" i="20"/>
  <c r="Q543" i="20"/>
  <c r="Q536" i="20"/>
  <c r="Q528" i="20"/>
  <c r="Q521" i="20"/>
  <c r="Q515" i="20"/>
  <c r="Q507" i="20"/>
  <c r="Q500" i="20"/>
  <c r="Q493" i="20"/>
  <c r="Q485" i="20"/>
  <c r="Q479" i="20"/>
  <c r="Q472" i="20"/>
  <c r="Q464" i="20"/>
  <c r="Q457" i="20"/>
  <c r="Q451" i="20"/>
  <c r="Q443" i="20"/>
  <c r="Q436" i="20"/>
  <c r="Q429" i="20"/>
  <c r="Q421" i="20"/>
  <c r="Q415" i="20"/>
  <c r="Q408" i="20"/>
  <c r="Q400" i="20"/>
  <c r="Q393" i="20"/>
  <c r="Q387" i="20"/>
  <c r="Q379" i="20"/>
  <c r="Q372" i="20"/>
  <c r="Q365" i="20"/>
  <c r="Q357" i="20"/>
  <c r="Q351" i="20"/>
  <c r="Q344" i="20"/>
  <c r="Q336" i="20"/>
  <c r="Q329" i="20"/>
  <c r="Q323" i="20"/>
  <c r="Q315" i="20"/>
  <c r="Q308" i="20"/>
  <c r="Q301" i="20"/>
  <c r="Q293" i="20"/>
  <c r="Q287" i="20"/>
  <c r="Q280" i="20"/>
  <c r="Q272" i="20"/>
  <c r="Q265" i="20"/>
  <c r="Q259" i="20"/>
  <c r="Q251" i="20"/>
  <c r="Q244" i="20"/>
  <c r="Q237" i="20"/>
  <c r="Q229" i="20"/>
  <c r="Q223" i="20"/>
  <c r="Q216" i="20"/>
  <c r="Q208" i="20"/>
  <c r="Q201" i="20"/>
  <c r="Q195" i="20"/>
  <c r="Q187" i="20"/>
  <c r="Q180" i="20"/>
  <c r="Q1172" i="20"/>
  <c r="Q1138" i="20"/>
  <c r="Q1092" i="20"/>
  <c r="Q1060" i="20"/>
  <c r="Q1026" i="20"/>
  <c r="Q980" i="20"/>
  <c r="Q946" i="20"/>
  <c r="Q914" i="20"/>
  <c r="Q868" i="20"/>
  <c r="Q838" i="20"/>
  <c r="Q818" i="20"/>
  <c r="Q798" i="20"/>
  <c r="Q782" i="20"/>
  <c r="Q762" i="20"/>
  <c r="Q742" i="20"/>
  <c r="Q722" i="20"/>
  <c r="Q711" i="20"/>
  <c r="Q698" i="20"/>
  <c r="Q685" i="20"/>
  <c r="Q673" i="20"/>
  <c r="Q661" i="20"/>
  <c r="Q653" i="20"/>
  <c r="Q644" i="20"/>
  <c r="Q633" i="20"/>
  <c r="Q624" i="20"/>
  <c r="Q616" i="20"/>
  <c r="Q605" i="20"/>
  <c r="Q596" i="20"/>
  <c r="Q587" i="20"/>
  <c r="Q576" i="20"/>
  <c r="Q568" i="20"/>
  <c r="Q559" i="20"/>
  <c r="Q548" i="20"/>
  <c r="Q539" i="20"/>
  <c r="Q531" i="20"/>
  <c r="Q520" i="20"/>
  <c r="Q511" i="20"/>
  <c r="Q501" i="20"/>
  <c r="Q491" i="20"/>
  <c r="Q483" i="20"/>
  <c r="Q473" i="20"/>
  <c r="Q463" i="20"/>
  <c r="Q453" i="20"/>
  <c r="Q445" i="20"/>
  <c r="Q435" i="20"/>
  <c r="Q425" i="20"/>
  <c r="Q416" i="20"/>
  <c r="Q405" i="20"/>
  <c r="Q397" i="20"/>
  <c r="Q388" i="20"/>
  <c r="Q377" i="20"/>
  <c r="Q368" i="20"/>
  <c r="Q360" i="20"/>
  <c r="Q349" i="20"/>
  <c r="Q340" i="20"/>
  <c r="Q331" i="20"/>
  <c r="Q320" i="20"/>
  <c r="Q312" i="20"/>
  <c r="Q303" i="20"/>
  <c r="Q292" i="20"/>
  <c r="Q283" i="20"/>
  <c r="Q275" i="20"/>
  <c r="Q264" i="20"/>
  <c r="Q255" i="20"/>
  <c r="Q245" i="20"/>
  <c r="Q235" i="20"/>
  <c r="Q227" i="20"/>
  <c r="Q217" i="20"/>
  <c r="Q207" i="20"/>
  <c r="Q197" i="20"/>
  <c r="Q189" i="20"/>
  <c r="Q179" i="20"/>
  <c r="Q1154" i="20"/>
  <c r="Q1114" i="20"/>
  <c r="Q1082" i="20"/>
  <c r="Q1042" i="20"/>
  <c r="Q1002" i="20"/>
  <c r="Q964" i="20"/>
  <c r="Q922" i="20"/>
  <c r="Q890" i="20"/>
  <c r="Q852" i="20"/>
  <c r="Q826" i="20"/>
  <c r="Q807" i="20"/>
  <c r="Q791" i="20"/>
  <c r="Q770" i="20"/>
  <c r="Q751" i="20"/>
  <c r="Q734" i="20"/>
  <c r="Q715" i="20"/>
  <c r="Q705" i="20"/>
  <c r="Q693" i="20"/>
  <c r="Q678" i="20"/>
  <c r="Q667" i="20"/>
  <c r="Q659" i="20"/>
  <c r="Q648" i="20"/>
  <c r="Q639" i="20"/>
  <c r="Q629" i="20"/>
  <c r="Q619" i="20"/>
  <c r="Q611" i="20"/>
  <c r="Q601" i="20"/>
  <c r="Q591" i="20"/>
  <c r="Q581" i="20"/>
  <c r="Q573" i="20"/>
  <c r="Q563" i="20"/>
  <c r="Q553" i="20"/>
  <c r="Q544" i="20"/>
  <c r="Q533" i="20"/>
  <c r="Q525" i="20"/>
  <c r="Q516" i="20"/>
  <c r="Q505" i="20"/>
  <c r="Q496" i="20"/>
  <c r="Q488" i="20"/>
  <c r="Q477" i="20"/>
  <c r="Q468" i="20"/>
  <c r="Q459" i="20"/>
  <c r="Q448" i="20"/>
  <c r="Q440" i="20"/>
  <c r="Q431" i="20"/>
  <c r="Q420" i="20"/>
  <c r="Q411" i="20"/>
  <c r="Q403" i="20"/>
  <c r="Q392" i="20"/>
  <c r="Q383" i="20"/>
  <c r="Q373" i="20"/>
  <c r="Q363" i="20"/>
  <c r="Q355" i="20"/>
  <c r="Q345" i="20"/>
  <c r="Q335" i="20"/>
  <c r="Q325" i="20"/>
  <c r="Q317" i="20"/>
  <c r="Q307" i="20"/>
  <c r="Q297" i="20"/>
  <c r="Q288" i="20"/>
  <c r="Q277" i="20"/>
  <c r="Q269" i="20"/>
  <c r="Q260" i="20"/>
  <c r="Q249" i="20"/>
  <c r="Q240" i="20"/>
  <c r="Q232" i="20"/>
  <c r="Q221" i="20"/>
  <c r="Q212" i="20"/>
  <c r="Q203" i="20"/>
  <c r="Q192" i="20"/>
  <c r="Q184" i="20"/>
  <c r="Q1170" i="20"/>
  <c r="Q1090" i="20"/>
  <c r="Q1010" i="20"/>
  <c r="Q938" i="20"/>
  <c r="Q858" i="20"/>
  <c r="Q814" i="20"/>
  <c r="Q775" i="20"/>
  <c r="Q738" i="20"/>
  <c r="Q706" i="20"/>
  <c r="Q683" i="20"/>
  <c r="Q660" i="20"/>
  <c r="Q640" i="20"/>
  <c r="Q623" i="20"/>
  <c r="Q603" i="20"/>
  <c r="Q584" i="20"/>
  <c r="Q565" i="20"/>
  <c r="Q547" i="20"/>
  <c r="Q527" i="20"/>
  <c r="Q509" i="20"/>
  <c r="Q489" i="20"/>
  <c r="Q469" i="20"/>
  <c r="Q452" i="20"/>
  <c r="Q432" i="20"/>
  <c r="Q413" i="20"/>
  <c r="Q395" i="20"/>
  <c r="Q376" i="20"/>
  <c r="Q356" i="20"/>
  <c r="Q339" i="20"/>
  <c r="Q319" i="20"/>
  <c r="Q299" i="20"/>
  <c r="Q281" i="20"/>
  <c r="Q261" i="20"/>
  <c r="Q243" i="20"/>
  <c r="Q224" i="20"/>
  <c r="Q205" i="20"/>
  <c r="Q185" i="20"/>
  <c r="Q1146" i="20"/>
  <c r="Q1066" i="20"/>
  <c r="Q996" i="20"/>
  <c r="Q916" i="20"/>
  <c r="Q840" i="20"/>
  <c r="Q806" i="20"/>
  <c r="Q766" i="20"/>
  <c r="Q727" i="20"/>
  <c r="Q701" i="20"/>
  <c r="Q677" i="20"/>
  <c r="Q655" i="20"/>
  <c r="Q637" i="20"/>
  <c r="Q617" i="20"/>
  <c r="Q597" i="20"/>
  <c r="Q580" i="20"/>
  <c r="Q560" i="20"/>
  <c r="Q541" i="20"/>
  <c r="Q523" i="20"/>
  <c r="Q504" i="20"/>
  <c r="Q484" i="20"/>
  <c r="Q467" i="20"/>
  <c r="Q447" i="20"/>
  <c r="Q427" i="20"/>
  <c r="Q409" i="20"/>
  <c r="Q389" i="20"/>
  <c r="Q371" i="20"/>
  <c r="Q352" i="20"/>
  <c r="Q333" i="20"/>
  <c r="Q313" i="20"/>
  <c r="Q296" i="20"/>
  <c r="Q276" i="20"/>
  <c r="Q256" i="20"/>
  <c r="Q239" i="20"/>
  <c r="Q219" i="20"/>
  <c r="Q200" i="20"/>
  <c r="Q181" i="20"/>
  <c r="Q1124" i="20"/>
  <c r="Q978" i="20"/>
  <c r="Q834" i="20"/>
  <c r="Q754" i="20"/>
  <c r="Q694" i="20"/>
  <c r="Q651" i="20"/>
  <c r="Q612" i="20"/>
  <c r="Q575" i="20"/>
  <c r="Q537" i="20"/>
  <c r="Q499" i="20"/>
  <c r="Q461" i="20"/>
  <c r="Q424" i="20"/>
  <c r="Q384" i="20"/>
  <c r="Q347" i="20"/>
  <c r="Q309" i="20"/>
  <c r="Q271" i="20"/>
  <c r="Q233" i="20"/>
  <c r="Q196" i="20"/>
  <c r="Q1050" i="20"/>
  <c r="Q898" i="20"/>
  <c r="Q794" i="20"/>
  <c r="Q721" i="20"/>
  <c r="Q669" i="20"/>
  <c r="Q632" i="20"/>
  <c r="Q595" i="20"/>
  <c r="Q555" i="20"/>
  <c r="Q517" i="20"/>
  <c r="Q480" i="20"/>
  <c r="Q441" i="20"/>
  <c r="Q404" i="20"/>
  <c r="Q367" i="20"/>
  <c r="Q328" i="20"/>
  <c r="Q291" i="20"/>
  <c r="Q253" i="20"/>
  <c r="Q213" i="20"/>
  <c r="Q1108" i="20"/>
  <c r="Q823" i="20"/>
  <c r="Q687" i="20"/>
  <c r="Q608" i="20"/>
  <c r="Q532" i="20"/>
  <c r="Q456" i="20"/>
  <c r="Q381" i="20"/>
  <c r="Q304" i="20"/>
  <c r="Q228" i="20"/>
  <c r="Q954" i="20"/>
  <c r="Q750" i="20"/>
  <c r="Q645" i="20"/>
  <c r="Q569" i="20"/>
  <c r="Q495" i="20"/>
  <c r="Q419" i="20"/>
  <c r="Q341" i="20"/>
  <c r="Q267" i="20"/>
  <c r="Q191" i="20"/>
  <c r="Q1028" i="20"/>
  <c r="Q665" i="20"/>
  <c r="Q512" i="20"/>
  <c r="Q361" i="20"/>
  <c r="Q211" i="20"/>
  <c r="Q882" i="20"/>
  <c r="Q627" i="20"/>
  <c r="Q475" i="20"/>
  <c r="Q324" i="20"/>
  <c r="Q783" i="20"/>
  <c r="Q437" i="20"/>
  <c r="Q714" i="20"/>
  <c r="Q399" i="20"/>
  <c r="Q589" i="20"/>
  <c r="Q285" i="20"/>
  <c r="Q248" i="20"/>
  <c r="Q552" i="20"/>
  <c r="K1177" i="20"/>
  <c r="K1173" i="20"/>
  <c r="K1169" i="20"/>
  <c r="K1165" i="20"/>
  <c r="K1161" i="20"/>
  <c r="K1157" i="20"/>
  <c r="K1153" i="20"/>
  <c r="K1149" i="20"/>
  <c r="K1145" i="20"/>
  <c r="K1141" i="20"/>
  <c r="K1137" i="20"/>
  <c r="K1133" i="20"/>
  <c r="K1129" i="20"/>
  <c r="K1125" i="20"/>
  <c r="K1121" i="20"/>
  <c r="K1117" i="20"/>
  <c r="K1113" i="20"/>
  <c r="K1109" i="20"/>
  <c r="K1105" i="20"/>
  <c r="K1101" i="20"/>
  <c r="K1097" i="20"/>
  <c r="K1093" i="20"/>
  <c r="K1089" i="20"/>
  <c r="K1085" i="20"/>
  <c r="K1081" i="20"/>
  <c r="K1077" i="20"/>
  <c r="K1073" i="20"/>
  <c r="K1069" i="20"/>
  <c r="K1065" i="20"/>
  <c r="K1061" i="20"/>
  <c r="K1057" i="20"/>
  <c r="K1053" i="20"/>
  <c r="K1049" i="20"/>
  <c r="K1045" i="20"/>
  <c r="K1041" i="20"/>
  <c r="K1037" i="20"/>
  <c r="K1033" i="20"/>
  <c r="K1029" i="20"/>
  <c r="K1025" i="20"/>
  <c r="K1021" i="20"/>
  <c r="K1017" i="20"/>
  <c r="K1013" i="20"/>
  <c r="K1009" i="20"/>
  <c r="K1005" i="20"/>
  <c r="K1001" i="20"/>
  <c r="K997" i="20"/>
  <c r="K993" i="20"/>
  <c r="K989" i="20"/>
  <c r="K985" i="20"/>
  <c r="K981" i="20"/>
  <c r="K977" i="20"/>
  <c r="K973" i="20"/>
  <c r="K969" i="20"/>
  <c r="K965" i="20"/>
  <c r="K961" i="20"/>
  <c r="K957" i="20"/>
  <c r="K953" i="20"/>
  <c r="K949" i="20"/>
  <c r="K945" i="20"/>
  <c r="K941" i="20"/>
  <c r="K937" i="20"/>
  <c r="K933" i="20"/>
  <c r="K929" i="20"/>
  <c r="K925" i="20"/>
  <c r="K921" i="20"/>
  <c r="K917" i="20"/>
  <c r="K913" i="20"/>
  <c r="K909" i="20"/>
  <c r="K905" i="20"/>
  <c r="K901" i="20"/>
  <c r="K897" i="20"/>
  <c r="K893" i="20"/>
  <c r="K889" i="20"/>
  <c r="K885" i="20"/>
  <c r="K881" i="20"/>
  <c r="K877" i="20"/>
  <c r="K873" i="20"/>
  <c r="K869" i="20"/>
  <c r="K865" i="20"/>
  <c r="K861" i="20"/>
  <c r="K857" i="20"/>
  <c r="K853" i="20"/>
  <c r="K849" i="20"/>
  <c r="K845" i="20"/>
  <c r="K841" i="20"/>
  <c r="K837" i="20"/>
  <c r="K833" i="20"/>
  <c r="K829" i="20"/>
  <c r="K825" i="20"/>
  <c r="K821" i="20"/>
  <c r="K817" i="20"/>
  <c r="K813" i="20"/>
  <c r="K809" i="20"/>
  <c r="K805" i="20"/>
  <c r="K801" i="20"/>
  <c r="K797" i="20"/>
  <c r="K793" i="20"/>
  <c r="K789" i="20"/>
  <c r="K785" i="20"/>
  <c r="K781" i="20"/>
  <c r="K777" i="20"/>
  <c r="K773" i="20"/>
  <c r="K769" i="20"/>
  <c r="K765" i="20"/>
  <c r="K761" i="20"/>
  <c r="K757" i="20"/>
  <c r="K753" i="20"/>
  <c r="K749" i="20"/>
  <c r="K745" i="20"/>
  <c r="K741" i="20"/>
  <c r="K737" i="20"/>
  <c r="K733" i="20"/>
  <c r="K729" i="20"/>
  <c r="K725" i="20"/>
  <c r="K721" i="20"/>
  <c r="K717" i="20"/>
  <c r="K713" i="20"/>
  <c r="K709" i="20"/>
  <c r="K705" i="20"/>
  <c r="K701" i="20"/>
  <c r="K697" i="20"/>
  <c r="K693" i="20"/>
  <c r="K689" i="20"/>
  <c r="K685" i="20"/>
  <c r="K681" i="20"/>
  <c r="K677" i="20"/>
  <c r="K673" i="20"/>
  <c r="K669" i="20"/>
  <c r="K665" i="20"/>
  <c r="K661" i="20"/>
  <c r="K657" i="20"/>
  <c r="K653" i="20"/>
  <c r="K649" i="20"/>
  <c r="K645" i="20"/>
  <c r="K641" i="20"/>
  <c r="K637" i="20"/>
  <c r="K633" i="20"/>
  <c r="K629" i="20"/>
  <c r="K625" i="20"/>
  <c r="K621" i="20"/>
  <c r="K617" i="20"/>
  <c r="K1175" i="20"/>
  <c r="K1170" i="20"/>
  <c r="K1164" i="20"/>
  <c r="K1159" i="20"/>
  <c r="K1154" i="20"/>
  <c r="K1148" i="20"/>
  <c r="K1143" i="20"/>
  <c r="K1138" i="20"/>
  <c r="K1132" i="20"/>
  <c r="K1127" i="20"/>
  <c r="K1122" i="20"/>
  <c r="K1116" i="20"/>
  <c r="K1111" i="20"/>
  <c r="K1106" i="20"/>
  <c r="K1100" i="20"/>
  <c r="K1095" i="20"/>
  <c r="K1090" i="20"/>
  <c r="K1084" i="20"/>
  <c r="K1079" i="20"/>
  <c r="K1074" i="20"/>
  <c r="K1068" i="20"/>
  <c r="K1063" i="20"/>
  <c r="K1058" i="20"/>
  <c r="K1052" i="20"/>
  <c r="K1047" i="20"/>
  <c r="K1042" i="20"/>
  <c r="K1036" i="20"/>
  <c r="K1031" i="20"/>
  <c r="K1026" i="20"/>
  <c r="K1020" i="20"/>
  <c r="K1015" i="20"/>
  <c r="K1010" i="20"/>
  <c r="K1004" i="20"/>
  <c r="K999" i="20"/>
  <c r="K994" i="20"/>
  <c r="K988" i="20"/>
  <c r="K983" i="20"/>
  <c r="K978" i="20"/>
  <c r="K972" i="20"/>
  <c r="K967" i="20"/>
  <c r="K962" i="20"/>
  <c r="K956" i="20"/>
  <c r="K951" i="20"/>
  <c r="K946" i="20"/>
  <c r="K940" i="20"/>
  <c r="K935" i="20"/>
  <c r="K930" i="20"/>
  <c r="K924" i="20"/>
  <c r="K919" i="20"/>
  <c r="K914" i="20"/>
  <c r="K908" i="20"/>
  <c r="K903" i="20"/>
  <c r="K898" i="20"/>
  <c r="K892" i="20"/>
  <c r="K887" i="20"/>
  <c r="K882" i="20"/>
  <c r="K876" i="20"/>
  <c r="K871" i="20"/>
  <c r="K866" i="20"/>
  <c r="K860" i="20"/>
  <c r="K855" i="20"/>
  <c r="K850" i="20"/>
  <c r="K844" i="20"/>
  <c r="K839" i="20"/>
  <c r="K834" i="20"/>
  <c r="K828" i="20"/>
  <c r="K823" i="20"/>
  <c r="K818" i="20"/>
  <c r="K1172" i="20"/>
  <c r="K1167" i="20"/>
  <c r="K1162" i="20"/>
  <c r="K1156" i="20"/>
  <c r="K1151" i="20"/>
  <c r="K1146" i="20"/>
  <c r="K1140" i="20"/>
  <c r="K1135" i="20"/>
  <c r="K1130" i="20"/>
  <c r="K1124" i="20"/>
  <c r="K1119" i="20"/>
  <c r="K1114" i="20"/>
  <c r="K1108" i="20"/>
  <c r="K1103" i="20"/>
  <c r="K1098" i="20"/>
  <c r="K1092" i="20"/>
  <c r="K1087" i="20"/>
  <c r="K1082" i="20"/>
  <c r="K1076" i="20"/>
  <c r="K1071" i="20"/>
  <c r="K1066" i="20"/>
  <c r="K1060" i="20"/>
  <c r="K1055" i="20"/>
  <c r="K1050" i="20"/>
  <c r="K1044" i="20"/>
  <c r="K1039" i="20"/>
  <c r="K1034" i="20"/>
  <c r="K1028" i="20"/>
  <c r="K1023" i="20"/>
  <c r="K1018" i="20"/>
  <c r="K1012" i="20"/>
  <c r="K1007" i="20"/>
  <c r="K1002" i="20"/>
  <c r="K996" i="20"/>
  <c r="K991" i="20"/>
  <c r="K986" i="20"/>
  <c r="K980" i="20"/>
  <c r="K975" i="20"/>
  <c r="K970" i="20"/>
  <c r="K964" i="20"/>
  <c r="K959" i="20"/>
  <c r="K954" i="20"/>
  <c r="K948" i="20"/>
  <c r="K943" i="20"/>
  <c r="K938" i="20"/>
  <c r="K932" i="20"/>
  <c r="K927" i="20"/>
  <c r="K922" i="20"/>
  <c r="K916" i="20"/>
  <c r="K911" i="20"/>
  <c r="K906" i="20"/>
  <c r="K900" i="20"/>
  <c r="K895" i="20"/>
  <c r="K890" i="20"/>
  <c r="K884" i="20"/>
  <c r="K879" i="20"/>
  <c r="K874" i="20"/>
  <c r="K868" i="20"/>
  <c r="K863" i="20"/>
  <c r="K858" i="20"/>
  <c r="K852" i="20"/>
  <c r="K847" i="20"/>
  <c r="K842" i="20"/>
  <c r="K836" i="20"/>
  <c r="K831" i="20"/>
  <c r="K826" i="20"/>
  <c r="K820" i="20"/>
  <c r="K815" i="20"/>
  <c r="K810" i="20"/>
  <c r="K804" i="20"/>
  <c r="K799" i="20"/>
  <c r="K794" i="20"/>
  <c r="K788" i="20"/>
  <c r="K783" i="20"/>
  <c r="K778" i="20"/>
  <c r="K772" i="20"/>
  <c r="K767" i="20"/>
  <c r="K762" i="20"/>
  <c r="K756" i="20"/>
  <c r="K751" i="20"/>
  <c r="K746" i="20"/>
  <c r="K740" i="20"/>
  <c r="K735" i="20"/>
  <c r="K730" i="20"/>
  <c r="K724" i="20"/>
  <c r="K719" i="20"/>
  <c r="K714" i="20"/>
  <c r="K708" i="20"/>
  <c r="K703" i="20"/>
  <c r="K698" i="20"/>
  <c r="K692" i="20"/>
  <c r="K687" i="20"/>
  <c r="K682" i="20"/>
  <c r="K676" i="20"/>
  <c r="K671" i="20"/>
  <c r="K666" i="20"/>
  <c r="K660" i="20"/>
  <c r="K655" i="20"/>
  <c r="K650" i="20"/>
  <c r="K644" i="20"/>
  <c r="K639" i="20"/>
  <c r="K634" i="20"/>
  <c r="K628" i="20"/>
  <c r="K623" i="20"/>
  <c r="K618" i="20"/>
  <c r="K613" i="20"/>
  <c r="K609" i="20"/>
  <c r="K605" i="20"/>
  <c r="K601" i="20"/>
  <c r="K597" i="20"/>
  <c r="K593" i="20"/>
  <c r="K589" i="20"/>
  <c r="K585" i="20"/>
  <c r="K581" i="20"/>
  <c r="K577" i="20"/>
  <c r="K573" i="20"/>
  <c r="K569" i="20"/>
  <c r="K565" i="20"/>
  <c r="K561" i="20"/>
  <c r="K557" i="20"/>
  <c r="K553" i="20"/>
  <c r="K549" i="20"/>
  <c r="K545" i="20"/>
  <c r="K541" i="20"/>
  <c r="K537" i="20"/>
  <c r="K533" i="20"/>
  <c r="K529" i="20"/>
  <c r="K525" i="20"/>
  <c r="K521" i="20"/>
  <c r="K517" i="20"/>
  <c r="K513" i="20"/>
  <c r="K509" i="20"/>
  <c r="K505" i="20"/>
  <c r="K501" i="20"/>
  <c r="K497" i="20"/>
  <c r="K493" i="20"/>
  <c r="K489" i="20"/>
  <c r="K485" i="20"/>
  <c r="K481" i="20"/>
  <c r="K477" i="20"/>
  <c r="K473" i="20"/>
  <c r="K469" i="20"/>
  <c r="K465" i="20"/>
  <c r="K461" i="20"/>
  <c r="K457" i="20"/>
  <c r="K453" i="20"/>
  <c r="K449" i="20"/>
  <c r="K445" i="20"/>
  <c r="K441" i="20"/>
  <c r="K437" i="20"/>
  <c r="K433" i="20"/>
  <c r="K429" i="20"/>
  <c r="K425" i="20"/>
  <c r="K421" i="20"/>
  <c r="K417" i="20"/>
  <c r="K413" i="20"/>
  <c r="K409" i="20"/>
  <c r="K405" i="20"/>
  <c r="K401" i="20"/>
  <c r="K397" i="20"/>
  <c r="K393" i="20"/>
  <c r="K389" i="20"/>
  <c r="K385" i="20"/>
  <c r="K381" i="20"/>
  <c r="K377" i="20"/>
  <c r="K373" i="20"/>
  <c r="K369" i="20"/>
  <c r="K365" i="20"/>
  <c r="K361" i="20"/>
  <c r="K357" i="20"/>
  <c r="K353" i="20"/>
  <c r="K1171" i="20"/>
  <c r="K1160" i="20"/>
  <c r="K1150" i="20"/>
  <c r="K1139" i="20"/>
  <c r="K1128" i="20"/>
  <c r="K1118" i="20"/>
  <c r="K1107" i="20"/>
  <c r="K1096" i="20"/>
  <c r="K1086" i="20"/>
  <c r="K1075" i="20"/>
  <c r="K1064" i="20"/>
  <c r="K1054" i="20"/>
  <c r="K1043" i="20"/>
  <c r="K1032" i="20"/>
  <c r="K1022" i="20"/>
  <c r="K1011" i="20"/>
  <c r="K1000" i="20"/>
  <c r="K990" i="20"/>
  <c r="K979" i="20"/>
  <c r="K968" i="20"/>
  <c r="K958" i="20"/>
  <c r="K947" i="20"/>
  <c r="K936" i="20"/>
  <c r="K926" i="20"/>
  <c r="K915" i="20"/>
  <c r="K904" i="20"/>
  <c r="K894" i="20"/>
  <c r="K883" i="20"/>
  <c r="K872" i="20"/>
  <c r="K862" i="20"/>
  <c r="K851" i="20"/>
  <c r="K840" i="20"/>
  <c r="K830" i="20"/>
  <c r="K819" i="20"/>
  <c r="K811" i="20"/>
  <c r="K803" i="20"/>
  <c r="K796" i="20"/>
  <c r="K790" i="20"/>
  <c r="K782" i="20"/>
  <c r="K775" i="20"/>
  <c r="K768" i="20"/>
  <c r="K760" i="20"/>
  <c r="K754" i="20"/>
  <c r="K747" i="20"/>
  <c r="K739" i="20"/>
  <c r="K732" i="20"/>
  <c r="K726" i="20"/>
  <c r="K718" i="20"/>
  <c r="K711" i="20"/>
  <c r="K704" i="20"/>
  <c r="K696" i="20"/>
  <c r="K690" i="20"/>
  <c r="K683" i="20"/>
  <c r="K675" i="20"/>
  <c r="K668" i="20"/>
  <c r="K662" i="20"/>
  <c r="K654" i="20"/>
  <c r="K647" i="20"/>
  <c r="K640" i="20"/>
  <c r="K632" i="20"/>
  <c r="K626" i="20"/>
  <c r="K619" i="20"/>
  <c r="K612" i="20"/>
  <c r="K607" i="20"/>
  <c r="K602" i="20"/>
  <c r="K596" i="20"/>
  <c r="K591" i="20"/>
  <c r="K586" i="20"/>
  <c r="K580" i="20"/>
  <c r="K575" i="20"/>
  <c r="K570" i="20"/>
  <c r="K564" i="20"/>
  <c r="K559" i="20"/>
  <c r="K554" i="20"/>
  <c r="K548" i="20"/>
  <c r="K543" i="20"/>
  <c r="K538" i="20"/>
  <c r="K532" i="20"/>
  <c r="K527" i="20"/>
  <c r="K522" i="20"/>
  <c r="K516" i="20"/>
  <c r="K511" i="20"/>
  <c r="K506" i="20"/>
  <c r="K500" i="20"/>
  <c r="K495" i="20"/>
  <c r="K490" i="20"/>
  <c r="K484" i="20"/>
  <c r="K479" i="20"/>
  <c r="K474" i="20"/>
  <c r="K468" i="20"/>
  <c r="K463" i="20"/>
  <c r="K458" i="20"/>
  <c r="K452" i="20"/>
  <c r="K447" i="20"/>
  <c r="K442" i="20"/>
  <c r="K436" i="20"/>
  <c r="K431" i="20"/>
  <c r="K426" i="20"/>
  <c r="K420" i="20"/>
  <c r="K415" i="20"/>
  <c r="K410" i="20"/>
  <c r="K404" i="20"/>
  <c r="K399" i="20"/>
  <c r="K394" i="20"/>
  <c r="K388" i="20"/>
  <c r="K383" i="20"/>
  <c r="K378" i="20"/>
  <c r="K372" i="20"/>
  <c r="K367" i="20"/>
  <c r="K362" i="20"/>
  <c r="K356" i="20"/>
  <c r="K351" i="20"/>
  <c r="K347" i="20"/>
  <c r="K343" i="20"/>
  <c r="K339" i="20"/>
  <c r="K335" i="20"/>
  <c r="K331" i="20"/>
  <c r="K327" i="20"/>
  <c r="K323" i="20"/>
  <c r="K319" i="20"/>
  <c r="K315" i="20"/>
  <c r="K311" i="20"/>
  <c r="K307" i="20"/>
  <c r="K303" i="20"/>
  <c r="K299" i="20"/>
  <c r="K295" i="20"/>
  <c r="K291" i="20"/>
  <c r="K287" i="20"/>
  <c r="K283" i="20"/>
  <c r="K279" i="20"/>
  <c r="K275" i="20"/>
  <c r="K271" i="20"/>
  <c r="K267" i="20"/>
  <c r="K263" i="20"/>
  <c r="K259" i="20"/>
  <c r="K255" i="20"/>
  <c r="K251" i="20"/>
  <c r="K247" i="20"/>
  <c r="K243" i="20"/>
  <c r="K239" i="20"/>
  <c r="K235" i="20"/>
  <c r="K231" i="20"/>
  <c r="K227" i="20"/>
  <c r="K223" i="20"/>
  <c r="K219" i="20"/>
  <c r="K215" i="20"/>
  <c r="K211" i="20"/>
  <c r="K207" i="20"/>
  <c r="K203" i="20"/>
  <c r="K199" i="20"/>
  <c r="K195" i="20"/>
  <c r="K191" i="20"/>
  <c r="K187" i="20"/>
  <c r="K183" i="20"/>
  <c r="K179" i="20"/>
  <c r="K1176" i="20"/>
  <c r="K1166" i="20"/>
  <c r="K1155" i="20"/>
  <c r="K1144" i="20"/>
  <c r="K1134" i="20"/>
  <c r="K1123" i="20"/>
  <c r="K1112" i="20"/>
  <c r="K1102" i="20"/>
  <c r="K1091" i="20"/>
  <c r="K1080" i="20"/>
  <c r="K1070" i="20"/>
  <c r="K1059" i="20"/>
  <c r="K1048" i="20"/>
  <c r="K1038" i="20"/>
  <c r="K1027" i="20"/>
  <c r="K1016" i="20"/>
  <c r="K1006" i="20"/>
  <c r="K995" i="20"/>
  <c r="K984" i="20"/>
  <c r="K974" i="20"/>
  <c r="K963" i="20"/>
  <c r="K952" i="20"/>
  <c r="K942" i="20"/>
  <c r="K931" i="20"/>
  <c r="K920" i="20"/>
  <c r="K910" i="20"/>
  <c r="K899" i="20"/>
  <c r="K888" i="20"/>
  <c r="K878" i="20"/>
  <c r="K867" i="20"/>
  <c r="K856" i="20"/>
  <c r="K846" i="20"/>
  <c r="K835" i="20"/>
  <c r="K824" i="20"/>
  <c r="K814" i="20"/>
  <c r="K807" i="20"/>
  <c r="K800" i="20"/>
  <c r="K792" i="20"/>
  <c r="K786" i="20"/>
  <c r="K779" i="20"/>
  <c r="K771" i="20"/>
  <c r="K764" i="20"/>
  <c r="K758" i="20"/>
  <c r="K750" i="20"/>
  <c r="K743" i="20"/>
  <c r="K736" i="20"/>
  <c r="K728" i="20"/>
  <c r="K722" i="20"/>
  <c r="K715" i="20"/>
  <c r="K707" i="20"/>
  <c r="K700" i="20"/>
  <c r="K694" i="20"/>
  <c r="K686" i="20"/>
  <c r="K679" i="20"/>
  <c r="K672" i="20"/>
  <c r="K664" i="20"/>
  <c r="K658" i="20"/>
  <c r="K651" i="20"/>
  <c r="K643" i="20"/>
  <c r="K636" i="20"/>
  <c r="K630" i="20"/>
  <c r="K622" i="20"/>
  <c r="K615" i="20"/>
  <c r="K610" i="20"/>
  <c r="K604" i="20"/>
  <c r="K599" i="20"/>
  <c r="K594" i="20"/>
  <c r="K588" i="20"/>
  <c r="K583" i="20"/>
  <c r="K578" i="20"/>
  <c r="K572" i="20"/>
  <c r="K567" i="20"/>
  <c r="K562" i="20"/>
  <c r="K556" i="20"/>
  <c r="K551" i="20"/>
  <c r="K546" i="20"/>
  <c r="K540" i="20"/>
  <c r="K535" i="20"/>
  <c r="K530" i="20"/>
  <c r="K524" i="20"/>
  <c r="K519" i="20"/>
  <c r="K514" i="20"/>
  <c r="K508" i="20"/>
  <c r="K503" i="20"/>
  <c r="K498" i="20"/>
  <c r="K492" i="20"/>
  <c r="K487" i="20"/>
  <c r="K482" i="20"/>
  <c r="K476" i="20"/>
  <c r="K471" i="20"/>
  <c r="K466" i="20"/>
  <c r="K460" i="20"/>
  <c r="K455" i="20"/>
  <c r="K450" i="20"/>
  <c r="K444" i="20"/>
  <c r="K439" i="20"/>
  <c r="K434" i="20"/>
  <c r="K428" i="20"/>
  <c r="K423" i="20"/>
  <c r="K418" i="20"/>
  <c r="K412" i="20"/>
  <c r="K407" i="20"/>
  <c r="K402" i="20"/>
  <c r="K396" i="20"/>
  <c r="K391" i="20"/>
  <c r="K386" i="20"/>
  <c r="K380" i="20"/>
  <c r="K375" i="20"/>
  <c r="K370" i="20"/>
  <c r="K364" i="20"/>
  <c r="K359" i="20"/>
  <c r="K354" i="20"/>
  <c r="K349" i="20"/>
  <c r="K345" i="20"/>
  <c r="K341" i="20"/>
  <c r="K337" i="20"/>
  <c r="K333" i="20"/>
  <c r="K329" i="20"/>
  <c r="K325" i="20"/>
  <c r="K321" i="20"/>
  <c r="K317" i="20"/>
  <c r="K313" i="20"/>
  <c r="K309" i="20"/>
  <c r="K305" i="20"/>
  <c r="K301" i="20"/>
  <c r="K297" i="20"/>
  <c r="K293" i="20"/>
  <c r="K289" i="20"/>
  <c r="K285" i="20"/>
  <c r="K281" i="20"/>
  <c r="K277" i="20"/>
  <c r="K273" i="20"/>
  <c r="K269" i="20"/>
  <c r="K265" i="20"/>
  <c r="K261" i="20"/>
  <c r="K257" i="20"/>
  <c r="K253" i="20"/>
  <c r="K249" i="20"/>
  <c r="K245" i="20"/>
  <c r="K241" i="20"/>
  <c r="K237" i="20"/>
  <c r="K233" i="20"/>
  <c r="K229" i="20"/>
  <c r="K225" i="20"/>
  <c r="K221" i="20"/>
  <c r="K217" i="20"/>
  <c r="K213" i="20"/>
  <c r="K209" i="20"/>
  <c r="K205" i="20"/>
  <c r="K201" i="20"/>
  <c r="K197" i="20"/>
  <c r="K193" i="20"/>
  <c r="K189" i="20"/>
  <c r="K185" i="20"/>
  <c r="K181" i="20"/>
  <c r="K1158" i="20"/>
  <c r="K1136" i="20"/>
  <c r="K1115" i="20"/>
  <c r="K1094" i="20"/>
  <c r="K1072" i="20"/>
  <c r="K1051" i="20"/>
  <c r="K1030" i="20"/>
  <c r="K1008" i="20"/>
  <c r="K987" i="20"/>
  <c r="K966" i="20"/>
  <c r="K944" i="20"/>
  <c r="K923" i="20"/>
  <c r="K902" i="20"/>
  <c r="K880" i="20"/>
  <c r="K859" i="20"/>
  <c r="K838" i="20"/>
  <c r="K816" i="20"/>
  <c r="K802" i="20"/>
  <c r="K787" i="20"/>
  <c r="K774" i="20"/>
  <c r="K759" i="20"/>
  <c r="K744" i="20"/>
  <c r="K731" i="20"/>
  <c r="K716" i="20"/>
  <c r="K702" i="20"/>
  <c r="K688" i="20"/>
  <c r="K674" i="20"/>
  <c r="K659" i="20"/>
  <c r="K646" i="20"/>
  <c r="K631" i="20"/>
  <c r="K616" i="20"/>
  <c r="K606" i="20"/>
  <c r="K595" i="20"/>
  <c r="K584" i="20"/>
  <c r="K574" i="20"/>
  <c r="K563" i="20"/>
  <c r="K552" i="20"/>
  <c r="K542" i="20"/>
  <c r="K531" i="20"/>
  <c r="K520" i="20"/>
  <c r="K510" i="20"/>
  <c r="K499" i="20"/>
  <c r="K488" i="20"/>
  <c r="K478" i="20"/>
  <c r="K467" i="20"/>
  <c r="K456" i="20"/>
  <c r="K446" i="20"/>
  <c r="K1174" i="20"/>
  <c r="K1152" i="20"/>
  <c r="K1131" i="20"/>
  <c r="K1110" i="20"/>
  <c r="K1088" i="20"/>
  <c r="K1067" i="20"/>
  <c r="K1046" i="20"/>
  <c r="K1024" i="20"/>
  <c r="K1003" i="20"/>
  <c r="K982" i="20"/>
  <c r="K960" i="20"/>
  <c r="K939" i="20"/>
  <c r="K918" i="20"/>
  <c r="K896" i="20"/>
  <c r="K875" i="20"/>
  <c r="K854" i="20"/>
  <c r="K832" i="20"/>
  <c r="K812" i="20"/>
  <c r="K798" i="20"/>
  <c r="K784" i="20"/>
  <c r="K770" i="20"/>
  <c r="K755" i="20"/>
  <c r="K742" i="20"/>
  <c r="K727" i="20"/>
  <c r="K712" i="20"/>
  <c r="K699" i="20"/>
  <c r="K684" i="20"/>
  <c r="K670" i="20"/>
  <c r="K656" i="20"/>
  <c r="K642" i="20"/>
  <c r="K627" i="20"/>
  <c r="K614" i="20"/>
  <c r="K603" i="20"/>
  <c r="K592" i="20"/>
  <c r="K582" i="20"/>
  <c r="K571" i="20"/>
  <c r="K560" i="20"/>
  <c r="K550" i="20"/>
  <c r="K539" i="20"/>
  <c r="K528" i="20"/>
  <c r="K518" i="20"/>
  <c r="K507" i="20"/>
  <c r="K496" i="20"/>
  <c r="K486" i="20"/>
  <c r="K475" i="20"/>
  <c r="K464" i="20"/>
  <c r="K454" i="20"/>
  <c r="K443" i="20"/>
  <c r="K432" i="20"/>
  <c r="K422" i="20"/>
  <c r="K411" i="20"/>
  <c r="K400" i="20"/>
  <c r="K390" i="20"/>
  <c r="K379" i="20"/>
  <c r="K368" i="20"/>
  <c r="K358" i="20"/>
  <c r="K348" i="20"/>
  <c r="K340" i="20"/>
  <c r="K332" i="20"/>
  <c r="K324" i="20"/>
  <c r="K316" i="20"/>
  <c r="K308" i="20"/>
  <c r="K300" i="20"/>
  <c r="K292" i="20"/>
  <c r="K284" i="20"/>
  <c r="K276" i="20"/>
  <c r="K268" i="20"/>
  <c r="K260" i="20"/>
  <c r="K252" i="20"/>
  <c r="K244" i="20"/>
  <c r="K236" i="20"/>
  <c r="K228" i="20"/>
  <c r="K220" i="20"/>
  <c r="K212" i="20"/>
  <c r="K204" i="20"/>
  <c r="K196" i="20"/>
  <c r="K188" i="20"/>
  <c r="K180" i="20"/>
  <c r="K1142" i="20"/>
  <c r="K1099" i="20"/>
  <c r="K1056" i="20"/>
  <c r="K1014" i="20"/>
  <c r="K971" i="20"/>
  <c r="K928" i="20"/>
  <c r="K886" i="20"/>
  <c r="K843" i="20"/>
  <c r="K806" i="20"/>
  <c r="K776" i="20"/>
  <c r="K748" i="20"/>
  <c r="K720" i="20"/>
  <c r="K691" i="20"/>
  <c r="K663" i="20"/>
  <c r="K635" i="20"/>
  <c r="K608" i="20"/>
  <c r="K587" i="20"/>
  <c r="K566" i="20"/>
  <c r="K544" i="20"/>
  <c r="K523" i="20"/>
  <c r="K502" i="20"/>
  <c r="K480" i="20"/>
  <c r="K459" i="20"/>
  <c r="K438" i="20"/>
  <c r="K424" i="20"/>
  <c r="K408" i="20"/>
  <c r="K395" i="20"/>
  <c r="K382" i="20"/>
  <c r="K366" i="20"/>
  <c r="K352" i="20"/>
  <c r="K342" i="20"/>
  <c r="K330" i="20"/>
  <c r="K320" i="20"/>
  <c r="K310" i="20"/>
  <c r="K298" i="20"/>
  <c r="K288" i="20"/>
  <c r="K278" i="20"/>
  <c r="K266" i="20"/>
  <c r="K256" i="20"/>
  <c r="K246" i="20"/>
  <c r="K234" i="20"/>
  <c r="K224" i="20"/>
  <c r="K214" i="20"/>
  <c r="K202" i="20"/>
  <c r="K192" i="20"/>
  <c r="K182" i="20"/>
  <c r="K1168" i="20"/>
  <c r="K1126" i="20"/>
  <c r="K1083" i="20"/>
  <c r="K1040" i="20"/>
  <c r="K998" i="20"/>
  <c r="K955" i="20"/>
  <c r="K912" i="20"/>
  <c r="K870" i="20"/>
  <c r="K827" i="20"/>
  <c r="K795" i="20"/>
  <c r="K766" i="20"/>
  <c r="K738" i="20"/>
  <c r="K710" i="20"/>
  <c r="K680" i="20"/>
  <c r="K652" i="20"/>
  <c r="K624" i="20"/>
  <c r="K600" i="20"/>
  <c r="K579" i="20"/>
  <c r="K558" i="20"/>
  <c r="K536" i="20"/>
  <c r="K515" i="20"/>
  <c r="K494" i="20"/>
  <c r="K472" i="20"/>
  <c r="K451" i="20"/>
  <c r="K435" i="20"/>
  <c r="K419" i="20"/>
  <c r="K406" i="20"/>
  <c r="K392" i="20"/>
  <c r="K376" i="20"/>
  <c r="K363" i="20"/>
  <c r="K350" i="20"/>
  <c r="K338" i="20"/>
  <c r="K328" i="20"/>
  <c r="K318" i="20"/>
  <c r="K306" i="20"/>
  <c r="K296" i="20"/>
  <c r="K286" i="20"/>
  <c r="K274" i="20"/>
  <c r="K264" i="20"/>
  <c r="K254" i="20"/>
  <c r="K242" i="20"/>
  <c r="K232" i="20"/>
  <c r="K222" i="20"/>
  <c r="K210" i="20"/>
  <c r="K200" i="20"/>
  <c r="K190" i="20"/>
  <c r="K178" i="20"/>
  <c r="K1104" i="20"/>
  <c r="K1019" i="20"/>
  <c r="K934" i="20"/>
  <c r="K848" i="20"/>
  <c r="K780" i="20"/>
  <c r="K723" i="20"/>
  <c r="K667" i="20"/>
  <c r="K611" i="20"/>
  <c r="K568" i="20"/>
  <c r="K526" i="20"/>
  <c r="K483" i="20"/>
  <c r="K440" i="20"/>
  <c r="K414" i="20"/>
  <c r="K384" i="20"/>
  <c r="K355" i="20"/>
  <c r="K334" i="20"/>
  <c r="K312" i="20"/>
  <c r="K290" i="20"/>
  <c r="K270" i="20"/>
  <c r="K248" i="20"/>
  <c r="K226" i="20"/>
  <c r="K206" i="20"/>
  <c r="K184" i="20"/>
  <c r="K1147" i="20"/>
  <c r="K1062" i="20"/>
  <c r="K976" i="20"/>
  <c r="K891" i="20"/>
  <c r="K808" i="20"/>
  <c r="K752" i="20"/>
  <c r="K695" i="20"/>
  <c r="K638" i="20"/>
  <c r="K590" i="20"/>
  <c r="K547" i="20"/>
  <c r="K504" i="20"/>
  <c r="K462" i="20"/>
  <c r="K427" i="20"/>
  <c r="K398" i="20"/>
  <c r="K371" i="20"/>
  <c r="K344" i="20"/>
  <c r="K322" i="20"/>
  <c r="K302" i="20"/>
  <c r="K280" i="20"/>
  <c r="K258" i="20"/>
  <c r="K238" i="20"/>
  <c r="K216" i="20"/>
  <c r="K194" i="20"/>
  <c r="K1120" i="20"/>
  <c r="K1035" i="20"/>
  <c r="K950" i="20"/>
  <c r="K864" i="20"/>
  <c r="K791" i="20"/>
  <c r="K734" i="20"/>
  <c r="K678" i="20"/>
  <c r="K620" i="20"/>
  <c r="K576" i="20"/>
  <c r="K534" i="20"/>
  <c r="K491" i="20"/>
  <c r="K448" i="20"/>
  <c r="K416" i="20"/>
  <c r="K387" i="20"/>
  <c r="K360" i="20"/>
  <c r="K336" i="20"/>
  <c r="K314" i="20"/>
  <c r="K294" i="20"/>
  <c r="K272" i="20"/>
  <c r="K250" i="20"/>
  <c r="K230" i="20"/>
  <c r="K208" i="20"/>
  <c r="K186" i="20"/>
  <c r="K1163" i="20"/>
  <c r="K1078" i="20"/>
  <c r="K992" i="20"/>
  <c r="K907" i="20"/>
  <c r="K822" i="20"/>
  <c r="K763" i="20"/>
  <c r="K706" i="20"/>
  <c r="K648" i="20"/>
  <c r="K598" i="20"/>
  <c r="K555" i="20"/>
  <c r="K512" i="20"/>
  <c r="K470" i="20"/>
  <c r="K430" i="20"/>
  <c r="K403" i="20"/>
  <c r="K374" i="20"/>
  <c r="K346" i="20"/>
  <c r="K326" i="20"/>
  <c r="K304" i="20"/>
  <c r="K282" i="20"/>
  <c r="K262" i="20"/>
  <c r="K240" i="20"/>
  <c r="K218" i="20"/>
  <c r="K198" i="20"/>
  <c r="G1177" i="20"/>
  <c r="G1173" i="20"/>
  <c r="G1169" i="20"/>
  <c r="G1165" i="20"/>
  <c r="G1161" i="20"/>
  <c r="G1157" i="20"/>
  <c r="G1153" i="20"/>
  <c r="G1149" i="20"/>
  <c r="G1145" i="20"/>
  <c r="G1141" i="20"/>
  <c r="G1137" i="20"/>
  <c r="G1133" i="20"/>
  <c r="G1129" i="20"/>
  <c r="G1125" i="20"/>
  <c r="G1121" i="20"/>
  <c r="G1117" i="20"/>
  <c r="G1113" i="20"/>
  <c r="G1109" i="20"/>
  <c r="G1105" i="20"/>
  <c r="G1101" i="20"/>
  <c r="G1097" i="20"/>
  <c r="G1093" i="20"/>
  <c r="G1089" i="20"/>
  <c r="G1085" i="20"/>
  <c r="G1081" i="20"/>
  <c r="G1077" i="20"/>
  <c r="G1073" i="20"/>
  <c r="G1069" i="20"/>
  <c r="G1065" i="20"/>
  <c r="G1061" i="20"/>
  <c r="G1057" i="20"/>
  <c r="G1053" i="20"/>
  <c r="G1049" i="20"/>
  <c r="G1045" i="20"/>
  <c r="G1041" i="20"/>
  <c r="G1037" i="20"/>
  <c r="G1033" i="20"/>
  <c r="G1029" i="20"/>
  <c r="G1025" i="20"/>
  <c r="G1021" i="20"/>
  <c r="G1017" i="20"/>
  <c r="G1013" i="20"/>
  <c r="G1009" i="20"/>
  <c r="G1005" i="20"/>
  <c r="G1001" i="20"/>
  <c r="G997" i="20"/>
  <c r="G993" i="20"/>
  <c r="G989" i="20"/>
  <c r="G985" i="20"/>
  <c r="G981" i="20"/>
  <c r="G977" i="20"/>
  <c r="G973" i="20"/>
  <c r="G969" i="20"/>
  <c r="G965" i="20"/>
  <c r="G961" i="20"/>
  <c r="G957" i="20"/>
  <c r="G953" i="20"/>
  <c r="G949" i="20"/>
  <c r="G945" i="20"/>
  <c r="G941" i="20"/>
  <c r="G937" i="20"/>
  <c r="G933" i="20"/>
  <c r="G929" i="20"/>
  <c r="G925" i="20"/>
  <c r="G921" i="20"/>
  <c r="G917" i="20"/>
  <c r="G913" i="20"/>
  <c r="G909" i="20"/>
  <c r="G905" i="20"/>
  <c r="G901" i="20"/>
  <c r="G897" i="20"/>
  <c r="G893" i="20"/>
  <c r="G889" i="20"/>
  <c r="G885" i="20"/>
  <c r="G881" i="20"/>
  <c r="G877" i="20"/>
  <c r="G873" i="20"/>
  <c r="G869" i="20"/>
  <c r="G865" i="20"/>
  <c r="G861" i="20"/>
  <c r="G857" i="20"/>
  <c r="G853" i="20"/>
  <c r="G849" i="20"/>
  <c r="G845" i="20"/>
  <c r="G841" i="20"/>
  <c r="G837" i="20"/>
  <c r="G833" i="20"/>
  <c r="G829" i="20"/>
  <c r="G825" i="20"/>
  <c r="G821" i="20"/>
  <c r="G817" i="20"/>
  <c r="G813" i="20"/>
  <c r="G809" i="20"/>
  <c r="G805" i="20"/>
  <c r="G801" i="20"/>
  <c r="G797" i="20"/>
  <c r="G793" i="20"/>
  <c r="G789" i="20"/>
  <c r="G785" i="20"/>
  <c r="G781" i="20"/>
  <c r="G777" i="20"/>
  <c r="G773" i="20"/>
  <c r="G769" i="20"/>
  <c r="G765" i="20"/>
  <c r="G761" i="20"/>
  <c r="G757" i="20"/>
  <c r="G753" i="20"/>
  <c r="G749" i="20"/>
  <c r="G745" i="20"/>
  <c r="G741" i="20"/>
  <c r="G737" i="20"/>
  <c r="G733" i="20"/>
  <c r="G729" i="20"/>
  <c r="G725" i="20"/>
  <c r="G721" i="20"/>
  <c r="G717" i="20"/>
  <c r="G713" i="20"/>
  <c r="G709" i="20"/>
  <c r="G705" i="20"/>
  <c r="G701" i="20"/>
  <c r="G697" i="20"/>
  <c r="G693" i="20"/>
  <c r="G689" i="20"/>
  <c r="G685" i="20"/>
  <c r="G681" i="20"/>
  <c r="G677" i="20"/>
  <c r="G673" i="20"/>
  <c r="G669" i="20"/>
  <c r="G665" i="20"/>
  <c r="G661" i="20"/>
  <c r="G657" i="20"/>
  <c r="G653" i="20"/>
  <c r="G649" i="20"/>
  <c r="G645" i="20"/>
  <c r="G641" i="20"/>
  <c r="G637" i="20"/>
  <c r="G633" i="20"/>
  <c r="G629" i="20"/>
  <c r="G625" i="20"/>
  <c r="G621" i="20"/>
  <c r="G1175" i="20"/>
  <c r="G1171" i="20"/>
  <c r="G1167" i="20"/>
  <c r="G1163" i="20"/>
  <c r="G1159" i="20"/>
  <c r="G1155" i="20"/>
  <c r="G1151" i="20"/>
  <c r="G1147" i="20"/>
  <c r="G1143" i="20"/>
  <c r="G1139" i="20"/>
  <c r="G1135" i="20"/>
  <c r="G1131" i="20"/>
  <c r="G1127" i="20"/>
  <c r="G1123" i="20"/>
  <c r="G1119" i="20"/>
  <c r="G1115" i="20"/>
  <c r="G1111" i="20"/>
  <c r="G1107" i="20"/>
  <c r="G1103" i="20"/>
  <c r="G1099" i="20"/>
  <c r="G1095" i="20"/>
  <c r="G1091" i="20"/>
  <c r="G1087" i="20"/>
  <c r="G1083" i="20"/>
  <c r="G1079" i="20"/>
  <c r="G1075" i="20"/>
  <c r="G1071" i="20"/>
  <c r="G1067" i="20"/>
  <c r="G1063" i="20"/>
  <c r="G1059" i="20"/>
  <c r="G1055" i="20"/>
  <c r="G1051" i="20"/>
  <c r="G1047" i="20"/>
  <c r="G1043" i="20"/>
  <c r="G1039" i="20"/>
  <c r="G1035" i="20"/>
  <c r="G1031" i="20"/>
  <c r="G1027" i="20"/>
  <c r="G1023" i="20"/>
  <c r="G1019" i="20"/>
  <c r="G1015" i="20"/>
  <c r="G1011" i="20"/>
  <c r="G1007" i="20"/>
  <c r="G1003" i="20"/>
  <c r="G999" i="20"/>
  <c r="G995" i="20"/>
  <c r="G991" i="20"/>
  <c r="G987" i="20"/>
  <c r="G983" i="20"/>
  <c r="G979" i="20"/>
  <c r="G975" i="20"/>
  <c r="G971" i="20"/>
  <c r="G967" i="20"/>
  <c r="G963" i="20"/>
  <c r="G959" i="20"/>
  <c r="G955" i="20"/>
  <c r="G951" i="20"/>
  <c r="G947" i="20"/>
  <c r="G943" i="20"/>
  <c r="G939" i="20"/>
  <c r="G935" i="20"/>
  <c r="G931" i="20"/>
  <c r="G927" i="20"/>
  <c r="G923" i="20"/>
  <c r="G919" i="20"/>
  <c r="G915" i="20"/>
  <c r="G911" i="20"/>
  <c r="G907" i="20"/>
  <c r="G903" i="20"/>
  <c r="G899" i="20"/>
  <c r="G895" i="20"/>
  <c r="G891" i="20"/>
  <c r="G887" i="20"/>
  <c r="G883" i="20"/>
  <c r="G879" i="20"/>
  <c r="G875" i="20"/>
  <c r="G871" i="20"/>
  <c r="G867" i="20"/>
  <c r="G863" i="20"/>
  <c r="G859" i="20"/>
  <c r="G855" i="20"/>
  <c r="G851" i="20"/>
  <c r="G847" i="20"/>
  <c r="G843" i="20"/>
  <c r="G839" i="20"/>
  <c r="G835" i="20"/>
  <c r="G831" i="20"/>
  <c r="G827" i="20"/>
  <c r="G823" i="20"/>
  <c r="G819" i="20"/>
  <c r="G815" i="20"/>
  <c r="G811" i="20"/>
  <c r="G807" i="20"/>
  <c r="G803" i="20"/>
  <c r="G799" i="20"/>
  <c r="G795" i="20"/>
  <c r="G791" i="20"/>
  <c r="G787" i="20"/>
  <c r="G783" i="20"/>
  <c r="G779" i="20"/>
  <c r="G775" i="20"/>
  <c r="G771" i="20"/>
  <c r="G767" i="20"/>
  <c r="G763" i="20"/>
  <c r="G759" i="20"/>
  <c r="G755" i="20"/>
  <c r="G751" i="20"/>
  <c r="G747" i="20"/>
  <c r="G743" i="20"/>
  <c r="G739" i="20"/>
  <c r="G735" i="20"/>
  <c r="G731" i="20"/>
  <c r="G727" i="20"/>
  <c r="G723" i="20"/>
  <c r="G719" i="20"/>
  <c r="G715" i="20"/>
  <c r="G711" i="20"/>
  <c r="G707" i="20"/>
  <c r="G703" i="20"/>
  <c r="G699" i="20"/>
  <c r="G695" i="20"/>
  <c r="G691" i="20"/>
  <c r="G687" i="20"/>
  <c r="G683" i="20"/>
  <c r="G679" i="20"/>
  <c r="G675" i="20"/>
  <c r="G671" i="20"/>
  <c r="G667" i="20"/>
  <c r="G663" i="20"/>
  <c r="G659" i="20"/>
  <c r="G655" i="20"/>
  <c r="G651" i="20"/>
  <c r="G647" i="20"/>
  <c r="G643" i="20"/>
  <c r="G639" i="20"/>
  <c r="G635" i="20"/>
  <c r="G631" i="20"/>
  <c r="G627" i="20"/>
  <c r="G623" i="20"/>
  <c r="G619" i="20"/>
  <c r="G1174" i="20"/>
  <c r="G1166" i="20"/>
  <c r="G1158" i="20"/>
  <c r="G1150" i="20"/>
  <c r="G1142" i="20"/>
  <c r="G1134" i="20"/>
  <c r="G1126" i="20"/>
  <c r="G1118" i="20"/>
  <c r="G1110" i="20"/>
  <c r="G1102" i="20"/>
  <c r="G1094" i="20"/>
  <c r="G1086" i="20"/>
  <c r="G1078" i="20"/>
  <c r="G1070" i="20"/>
  <c r="G1062" i="20"/>
  <c r="G1054" i="20"/>
  <c r="G1046" i="20"/>
  <c r="G1038" i="20"/>
  <c r="G1030" i="20"/>
  <c r="G1022" i="20"/>
  <c r="G1014" i="20"/>
  <c r="G1006" i="20"/>
  <c r="G998" i="20"/>
  <c r="G990" i="20"/>
  <c r="G982" i="20"/>
  <c r="G974" i="20"/>
  <c r="G966" i="20"/>
  <c r="G958" i="20"/>
  <c r="G950" i="20"/>
  <c r="G942" i="20"/>
  <c r="G934" i="20"/>
  <c r="G926" i="20"/>
  <c r="G918" i="20"/>
  <c r="G910" i="20"/>
  <c r="G902" i="20"/>
  <c r="G894" i="20"/>
  <c r="G886" i="20"/>
  <c r="G878" i="20"/>
  <c r="G870" i="20"/>
  <c r="G862" i="20"/>
  <c r="G854" i="20"/>
  <c r="G846" i="20"/>
  <c r="G838" i="20"/>
  <c r="G830" i="20"/>
  <c r="G822" i="20"/>
  <c r="G814" i="20"/>
  <c r="G806" i="20"/>
  <c r="G798" i="20"/>
  <c r="G790" i="20"/>
  <c r="G782" i="20"/>
  <c r="G774" i="20"/>
  <c r="G766" i="20"/>
  <c r="G758" i="20"/>
  <c r="G750" i="20"/>
  <c r="G742" i="20"/>
  <c r="G734" i="20"/>
  <c r="G726" i="20"/>
  <c r="G718" i="20"/>
  <c r="G710" i="20"/>
  <c r="G702" i="20"/>
  <c r="G694" i="20"/>
  <c r="G686" i="20"/>
  <c r="G678" i="20"/>
  <c r="G670" i="20"/>
  <c r="G662" i="20"/>
  <c r="G654" i="20"/>
  <c r="G646" i="20"/>
  <c r="G638" i="20"/>
  <c r="G630" i="20"/>
  <c r="G622" i="20"/>
  <c r="G616" i="20"/>
  <c r="G612" i="20"/>
  <c r="G608" i="20"/>
  <c r="G604" i="20"/>
  <c r="G600" i="20"/>
  <c r="G596" i="20"/>
  <c r="G592" i="20"/>
  <c r="G588" i="20"/>
  <c r="G584" i="20"/>
  <c r="G580" i="20"/>
  <c r="G576" i="20"/>
  <c r="G572" i="20"/>
  <c r="G568" i="20"/>
  <c r="G564" i="20"/>
  <c r="G560" i="20"/>
  <c r="G556" i="20"/>
  <c r="G552" i="20"/>
  <c r="G548" i="20"/>
  <c r="G544" i="20"/>
  <c r="G540" i="20"/>
  <c r="G536" i="20"/>
  <c r="G532" i="20"/>
  <c r="G528" i="20"/>
  <c r="G524" i="20"/>
  <c r="G520" i="20"/>
  <c r="G516" i="20"/>
  <c r="G512" i="20"/>
  <c r="G508" i="20"/>
  <c r="G504" i="20"/>
  <c r="G500" i="20"/>
  <c r="G496" i="20"/>
  <c r="G492" i="20"/>
  <c r="G488" i="20"/>
  <c r="G484" i="20"/>
  <c r="G480" i="20"/>
  <c r="G476" i="20"/>
  <c r="G472" i="20"/>
  <c r="G468" i="20"/>
  <c r="G464" i="20"/>
  <c r="G460" i="20"/>
  <c r="G456" i="20"/>
  <c r="G452" i="20"/>
  <c r="G448" i="20"/>
  <c r="G444" i="20"/>
  <c r="G440" i="20"/>
  <c r="G436" i="20"/>
  <c r="G432" i="20"/>
  <c r="G428" i="20"/>
  <c r="G424" i="20"/>
  <c r="G420" i="20"/>
  <c r="G416" i="20"/>
  <c r="G412" i="20"/>
  <c r="G408" i="20"/>
  <c r="G404" i="20"/>
  <c r="G400" i="20"/>
  <c r="G396" i="20"/>
  <c r="G392" i="20"/>
  <c r="G388" i="20"/>
  <c r="G384" i="20"/>
  <c r="G380" i="20"/>
  <c r="G1172" i="20"/>
  <c r="G1164" i="20"/>
  <c r="G1156" i="20"/>
  <c r="G1148" i="20"/>
  <c r="G1140" i="20"/>
  <c r="G1132" i="20"/>
  <c r="G1124" i="20"/>
  <c r="G1116" i="20"/>
  <c r="G1108" i="20"/>
  <c r="G1100" i="20"/>
  <c r="G1092" i="20"/>
  <c r="G1084" i="20"/>
  <c r="G1076" i="20"/>
  <c r="G1068" i="20"/>
  <c r="G1060" i="20"/>
  <c r="G1052" i="20"/>
  <c r="G1044" i="20"/>
  <c r="G1036" i="20"/>
  <c r="G1028" i="20"/>
  <c r="G1020" i="20"/>
  <c r="G1012" i="20"/>
  <c r="G1004" i="20"/>
  <c r="G996" i="20"/>
  <c r="G988" i="20"/>
  <c r="G980" i="20"/>
  <c r="G972" i="20"/>
  <c r="G964" i="20"/>
  <c r="G956" i="20"/>
  <c r="G948" i="20"/>
  <c r="G940" i="20"/>
  <c r="G932" i="20"/>
  <c r="G924" i="20"/>
  <c r="G916" i="20"/>
  <c r="G908" i="20"/>
  <c r="G900" i="20"/>
  <c r="G892" i="20"/>
  <c r="G884" i="20"/>
  <c r="G876" i="20"/>
  <c r="G868" i="20"/>
  <c r="G860" i="20"/>
  <c r="G852" i="20"/>
  <c r="G844" i="20"/>
  <c r="G836" i="20"/>
  <c r="G828" i="20"/>
  <c r="G820" i="20"/>
  <c r="G812" i="20"/>
  <c r="G804" i="20"/>
  <c r="G796" i="20"/>
  <c r="G788" i="20"/>
  <c r="G780" i="20"/>
  <c r="G772" i="20"/>
  <c r="G764" i="20"/>
  <c r="G756" i="20"/>
  <c r="G748" i="20"/>
  <c r="G740" i="20"/>
  <c r="G732" i="20"/>
  <c r="G724" i="20"/>
  <c r="G716" i="20"/>
  <c r="G708" i="20"/>
  <c r="G700" i="20"/>
  <c r="G692" i="20"/>
  <c r="G684" i="20"/>
  <c r="G676" i="20"/>
  <c r="G668" i="20"/>
  <c r="G660" i="20"/>
  <c r="G652" i="20"/>
  <c r="G644" i="20"/>
  <c r="G636" i="20"/>
  <c r="G628" i="20"/>
  <c r="G620" i="20"/>
  <c r="G615" i="20"/>
  <c r="G611" i="20"/>
  <c r="G607" i="20"/>
  <c r="G603" i="20"/>
  <c r="G599" i="20"/>
  <c r="G595" i="20"/>
  <c r="G591" i="20"/>
  <c r="G587" i="20"/>
  <c r="G583" i="20"/>
  <c r="G579" i="20"/>
  <c r="G575" i="20"/>
  <c r="G571" i="20"/>
  <c r="G567" i="20"/>
  <c r="G563" i="20"/>
  <c r="G559" i="20"/>
  <c r="G555" i="20"/>
  <c r="G551" i="20"/>
  <c r="G547" i="20"/>
  <c r="G543" i="20"/>
  <c r="G539" i="20"/>
  <c r="G535" i="20"/>
  <c r="G531" i="20"/>
  <c r="G527" i="20"/>
  <c r="G523" i="20"/>
  <c r="G519" i="20"/>
  <c r="G515" i="20"/>
  <c r="G511" i="20"/>
  <c r="G507" i="20"/>
  <c r="G503" i="20"/>
  <c r="G499" i="20"/>
  <c r="G495" i="20"/>
  <c r="G491" i="20"/>
  <c r="G487" i="20"/>
  <c r="G483" i="20"/>
  <c r="G479" i="20"/>
  <c r="G475" i="20"/>
  <c r="G471" i="20"/>
  <c r="G467" i="20"/>
  <c r="G463" i="20"/>
  <c r="G459" i="20"/>
  <c r="G455" i="20"/>
  <c r="G451" i="20"/>
  <c r="G447" i="20"/>
  <c r="G443" i="20"/>
  <c r="G439" i="20"/>
  <c r="G435" i="20"/>
  <c r="G431" i="20"/>
  <c r="G427" i="20"/>
  <c r="G423" i="20"/>
  <c r="G419" i="20"/>
  <c r="G415" i="20"/>
  <c r="G411" i="20"/>
  <c r="G407" i="20"/>
  <c r="G403" i="20"/>
  <c r="G399" i="20"/>
  <c r="G395" i="20"/>
  <c r="G391" i="20"/>
  <c r="G387" i="20"/>
  <c r="G383" i="20"/>
  <c r="G379" i="20"/>
  <c r="G375" i="20"/>
  <c r="G371" i="20"/>
  <c r="G367" i="20"/>
  <c r="G363" i="20"/>
  <c r="G359" i="20"/>
  <c r="G355" i="20"/>
  <c r="G351" i="20"/>
  <c r="G347" i="20"/>
  <c r="G343" i="20"/>
  <c r="G339" i="20"/>
  <c r="G335" i="20"/>
  <c r="G1176" i="20"/>
  <c r="G1160" i="20"/>
  <c r="G1144" i="20"/>
  <c r="G1128" i="20"/>
  <c r="G1112" i="20"/>
  <c r="G1096" i="20"/>
  <c r="G1080" i="20"/>
  <c r="G1064" i="20"/>
  <c r="G1048" i="20"/>
  <c r="G1032" i="20"/>
  <c r="G1016" i="20"/>
  <c r="G1000" i="20"/>
  <c r="G984" i="20"/>
  <c r="G968" i="20"/>
  <c r="G952" i="20"/>
  <c r="G936" i="20"/>
  <c r="G920" i="20"/>
  <c r="G904" i="20"/>
  <c r="G888" i="20"/>
  <c r="G872" i="20"/>
  <c r="G856" i="20"/>
  <c r="G840" i="20"/>
  <c r="G824" i="20"/>
  <c r="G808" i="20"/>
  <c r="G792" i="20"/>
  <c r="G776" i="20"/>
  <c r="G760" i="20"/>
  <c r="G744" i="20"/>
  <c r="G728" i="20"/>
  <c r="G712" i="20"/>
  <c r="G696" i="20"/>
  <c r="G680" i="20"/>
  <c r="G664" i="20"/>
  <c r="G648" i="20"/>
  <c r="G632" i="20"/>
  <c r="G617" i="20"/>
  <c r="G609" i="20"/>
  <c r="G601" i="20"/>
  <c r="G593" i="20"/>
  <c r="G585" i="20"/>
  <c r="G577" i="20"/>
  <c r="G569" i="20"/>
  <c r="G561" i="20"/>
  <c r="G553" i="20"/>
  <c r="G545" i="20"/>
  <c r="G537" i="20"/>
  <c r="G529" i="20"/>
  <c r="G521" i="20"/>
  <c r="G513" i="20"/>
  <c r="G505" i="20"/>
  <c r="G497" i="20"/>
  <c r="G489" i="20"/>
  <c r="G481" i="20"/>
  <c r="G473" i="20"/>
  <c r="G465" i="20"/>
  <c r="G457" i="20"/>
  <c r="G449" i="20"/>
  <c r="G441" i="20"/>
  <c r="G433" i="20"/>
  <c r="G425" i="20"/>
  <c r="G417" i="20"/>
  <c r="G409" i="20"/>
  <c r="G401" i="20"/>
  <c r="G393" i="20"/>
  <c r="G385" i="20"/>
  <c r="G377" i="20"/>
  <c r="G372" i="20"/>
  <c r="G366" i="20"/>
  <c r="G361" i="20"/>
  <c r="G356" i="20"/>
  <c r="G350" i="20"/>
  <c r="G345" i="20"/>
  <c r="G340" i="20"/>
  <c r="G334" i="20"/>
  <c r="G330" i="20"/>
  <c r="G326" i="20"/>
  <c r="G322" i="20"/>
  <c r="G318" i="20"/>
  <c r="G314" i="20"/>
  <c r="G310" i="20"/>
  <c r="G306" i="20"/>
  <c r="G302" i="20"/>
  <c r="G298" i="20"/>
  <c r="G294" i="20"/>
  <c r="G290" i="20"/>
  <c r="G286" i="20"/>
  <c r="G282" i="20"/>
  <c r="G278" i="20"/>
  <c r="G274" i="20"/>
  <c r="G270" i="20"/>
  <c r="G266" i="20"/>
  <c r="G262" i="20"/>
  <c r="G258" i="20"/>
  <c r="G254" i="20"/>
  <c r="G250" i="20"/>
  <c r="G246" i="20"/>
  <c r="G242" i="20"/>
  <c r="G238" i="20"/>
  <c r="G234" i="20"/>
  <c r="G230" i="20"/>
  <c r="G226" i="20"/>
  <c r="G222" i="20"/>
  <c r="G218" i="20"/>
  <c r="G214" i="20"/>
  <c r="G210" i="20"/>
  <c r="G206" i="20"/>
  <c r="G202" i="20"/>
  <c r="G198" i="20"/>
  <c r="G194" i="20"/>
  <c r="G190" i="20"/>
  <c r="G186" i="20"/>
  <c r="G182" i="20"/>
  <c r="G1170" i="20"/>
  <c r="G1138" i="20"/>
  <c r="G1090" i="20"/>
  <c r="G1026" i="20"/>
  <c r="G978" i="20"/>
  <c r="G930" i="20"/>
  <c r="G866" i="20"/>
  <c r="G834" i="20"/>
  <c r="G786" i="20"/>
  <c r="G722" i="20"/>
  <c r="G674" i="20"/>
  <c r="G626" i="20"/>
  <c r="G598" i="20"/>
  <c r="G582" i="20"/>
  <c r="G558" i="20"/>
  <c r="G534" i="20"/>
  <c r="G510" i="20"/>
  <c r="G486" i="20"/>
  <c r="G462" i="20"/>
  <c r="G446" i="20"/>
  <c r="G422" i="20"/>
  <c r="G390" i="20"/>
  <c r="G370" i="20"/>
  <c r="G354" i="20"/>
  <c r="G338" i="20"/>
  <c r="G325" i="20"/>
  <c r="G317" i="20"/>
  <c r="G309" i="20"/>
  <c r="G297" i="20"/>
  <c r="G285" i="20"/>
  <c r="G277" i="20"/>
  <c r="G269" i="20"/>
  <c r="G257" i="20"/>
  <c r="G241" i="20"/>
  <c r="G229" i="20"/>
  <c r="G221" i="20"/>
  <c r="G209" i="20"/>
  <c r="G205" i="20"/>
  <c r="G197" i="20"/>
  <c r="G185" i="20"/>
  <c r="G1168" i="20"/>
  <c r="G1152" i="20"/>
  <c r="G1136" i="20"/>
  <c r="G1120" i="20"/>
  <c r="G1104" i="20"/>
  <c r="G1088" i="20"/>
  <c r="G1072" i="20"/>
  <c r="G1056" i="20"/>
  <c r="G1040" i="20"/>
  <c r="G1024" i="20"/>
  <c r="G1008" i="20"/>
  <c r="G992" i="20"/>
  <c r="G976" i="20"/>
  <c r="G960" i="20"/>
  <c r="G944" i="20"/>
  <c r="G928" i="20"/>
  <c r="G912" i="20"/>
  <c r="G896" i="20"/>
  <c r="G880" i="20"/>
  <c r="G864" i="20"/>
  <c r="G848" i="20"/>
  <c r="G832" i="20"/>
  <c r="G816" i="20"/>
  <c r="G800" i="20"/>
  <c r="G784" i="20"/>
  <c r="G768" i="20"/>
  <c r="G752" i="20"/>
  <c r="G736" i="20"/>
  <c r="G720" i="20"/>
  <c r="G704" i="20"/>
  <c r="G688" i="20"/>
  <c r="G672" i="20"/>
  <c r="G656" i="20"/>
  <c r="G640" i="20"/>
  <c r="G624" i="20"/>
  <c r="G613" i="20"/>
  <c r="G605" i="20"/>
  <c r="G597" i="20"/>
  <c r="G589" i="20"/>
  <c r="G581" i="20"/>
  <c r="G573" i="20"/>
  <c r="G565" i="20"/>
  <c r="G557" i="20"/>
  <c r="G549" i="20"/>
  <c r="G541" i="20"/>
  <c r="G533" i="20"/>
  <c r="G525" i="20"/>
  <c r="G517" i="20"/>
  <c r="G509" i="20"/>
  <c r="G501" i="20"/>
  <c r="G493" i="20"/>
  <c r="G485" i="20"/>
  <c r="G477" i="20"/>
  <c r="G469" i="20"/>
  <c r="G461" i="20"/>
  <c r="G453" i="20"/>
  <c r="G445" i="20"/>
  <c r="G437" i="20"/>
  <c r="G429" i="20"/>
  <c r="G421" i="20"/>
  <c r="G413" i="20"/>
  <c r="G405" i="20"/>
  <c r="G397" i="20"/>
  <c r="G389" i="20"/>
  <c r="G381" i="20"/>
  <c r="G374" i="20"/>
  <c r="G369" i="20"/>
  <c r="G364" i="20"/>
  <c r="G358" i="20"/>
  <c r="G353" i="20"/>
  <c r="G348" i="20"/>
  <c r="G342" i="20"/>
  <c r="G337" i="20"/>
  <c r="G332" i="20"/>
  <c r="G328" i="20"/>
  <c r="G324" i="20"/>
  <c r="G320" i="20"/>
  <c r="G316" i="20"/>
  <c r="G312" i="20"/>
  <c r="G308" i="20"/>
  <c r="G304" i="20"/>
  <c r="G300" i="20"/>
  <c r="G296" i="20"/>
  <c r="G292" i="20"/>
  <c r="G288" i="20"/>
  <c r="G284" i="20"/>
  <c r="G280" i="20"/>
  <c r="G276" i="20"/>
  <c r="G272" i="20"/>
  <c r="G268" i="20"/>
  <c r="G264" i="20"/>
  <c r="G260" i="20"/>
  <c r="G256" i="20"/>
  <c r="G252" i="20"/>
  <c r="G248" i="20"/>
  <c r="G244" i="20"/>
  <c r="G240" i="20"/>
  <c r="G236" i="20"/>
  <c r="G232" i="20"/>
  <c r="G228" i="20"/>
  <c r="G224" i="20"/>
  <c r="G220" i="20"/>
  <c r="G216" i="20"/>
  <c r="G212" i="20"/>
  <c r="G208" i="20"/>
  <c r="G204" i="20"/>
  <c r="G200" i="20"/>
  <c r="G196" i="20"/>
  <c r="G192" i="20"/>
  <c r="G188" i="20"/>
  <c r="G184" i="20"/>
  <c r="G180" i="20"/>
  <c r="G1162" i="20"/>
  <c r="G1146" i="20"/>
  <c r="G1130" i="20"/>
  <c r="G1114" i="20"/>
  <c r="G1098" i="20"/>
  <c r="G1082" i="20"/>
  <c r="G1066" i="20"/>
  <c r="G1050" i="20"/>
  <c r="G1034" i="20"/>
  <c r="G1018" i="20"/>
  <c r="G1002" i="20"/>
  <c r="G986" i="20"/>
  <c r="G970" i="20"/>
  <c r="G954" i="20"/>
  <c r="G938" i="20"/>
  <c r="G922" i="20"/>
  <c r="G906" i="20"/>
  <c r="G890" i="20"/>
  <c r="G874" i="20"/>
  <c r="G858" i="20"/>
  <c r="G842" i="20"/>
  <c r="G826" i="20"/>
  <c r="G810" i="20"/>
  <c r="G794" i="20"/>
  <c r="G778" i="20"/>
  <c r="G762" i="20"/>
  <c r="G746" i="20"/>
  <c r="G730" i="20"/>
  <c r="G714" i="20"/>
  <c r="G698" i="20"/>
  <c r="G682" i="20"/>
  <c r="G666" i="20"/>
  <c r="G650" i="20"/>
  <c r="G634" i="20"/>
  <c r="G618" i="20"/>
  <c r="G610" i="20"/>
  <c r="G602" i="20"/>
  <c r="G594" i="20"/>
  <c r="G586" i="20"/>
  <c r="G578" i="20"/>
  <c r="G570" i="20"/>
  <c r="G562" i="20"/>
  <c r="G554" i="20"/>
  <c r="G546" i="20"/>
  <c r="G538" i="20"/>
  <c r="G530" i="20"/>
  <c r="G522" i="20"/>
  <c r="G514" i="20"/>
  <c r="G506" i="20"/>
  <c r="G498" i="20"/>
  <c r="G490" i="20"/>
  <c r="G482" i="20"/>
  <c r="G474" i="20"/>
  <c r="G466" i="20"/>
  <c r="G458" i="20"/>
  <c r="G450" i="20"/>
  <c r="G442" i="20"/>
  <c r="G434" i="20"/>
  <c r="G426" i="20"/>
  <c r="G418" i="20"/>
  <c r="G410" i="20"/>
  <c r="G402" i="20"/>
  <c r="G394" i="20"/>
  <c r="G386" i="20"/>
  <c r="G378" i="20"/>
  <c r="G373" i="20"/>
  <c r="G368" i="20"/>
  <c r="G362" i="20"/>
  <c r="G357" i="20"/>
  <c r="G352" i="20"/>
  <c r="G346" i="20"/>
  <c r="G341" i="20"/>
  <c r="G336" i="20"/>
  <c r="G331" i="20"/>
  <c r="G327" i="20"/>
  <c r="G323" i="20"/>
  <c r="G319" i="20"/>
  <c r="G315" i="20"/>
  <c r="G311" i="20"/>
  <c r="G307" i="20"/>
  <c r="G303" i="20"/>
  <c r="G299" i="20"/>
  <c r="G295" i="20"/>
  <c r="G291" i="20"/>
  <c r="G287" i="20"/>
  <c r="G283" i="20"/>
  <c r="G279" i="20"/>
  <c r="G275" i="20"/>
  <c r="G271" i="20"/>
  <c r="G267" i="20"/>
  <c r="G263" i="20"/>
  <c r="G259" i="20"/>
  <c r="G255" i="20"/>
  <c r="G251" i="20"/>
  <c r="G247" i="20"/>
  <c r="G243" i="20"/>
  <c r="G239" i="20"/>
  <c r="G235" i="20"/>
  <c r="G231" i="20"/>
  <c r="G227" i="20"/>
  <c r="G223" i="20"/>
  <c r="G219" i="20"/>
  <c r="G215" i="20"/>
  <c r="G211" i="20"/>
  <c r="G207" i="20"/>
  <c r="G203" i="20"/>
  <c r="G199" i="20"/>
  <c r="G195" i="20"/>
  <c r="G191" i="20"/>
  <c r="G187" i="20"/>
  <c r="G183" i="20"/>
  <c r="G179" i="20"/>
  <c r="G178" i="20"/>
  <c r="G1154" i="20"/>
  <c r="G1122" i="20"/>
  <c r="G1106" i="20"/>
  <c r="G1074" i="20"/>
  <c r="G1058" i="20"/>
  <c r="G1042" i="20"/>
  <c r="G1010" i="20"/>
  <c r="G994" i="20"/>
  <c r="G962" i="20"/>
  <c r="G946" i="20"/>
  <c r="G914" i="20"/>
  <c r="G898" i="20"/>
  <c r="G882" i="20"/>
  <c r="G850" i="20"/>
  <c r="G818" i="20"/>
  <c r="G802" i="20"/>
  <c r="G770" i="20"/>
  <c r="G754" i="20"/>
  <c r="G738" i="20"/>
  <c r="G706" i="20"/>
  <c r="G690" i="20"/>
  <c r="G658" i="20"/>
  <c r="G642" i="20"/>
  <c r="G614" i="20"/>
  <c r="G606" i="20"/>
  <c r="G590" i="20"/>
  <c r="G574" i="20"/>
  <c r="G566" i="20"/>
  <c r="G550" i="20"/>
  <c r="G542" i="20"/>
  <c r="G526" i="20"/>
  <c r="G518" i="20"/>
  <c r="G502" i="20"/>
  <c r="G494" i="20"/>
  <c r="G478" i="20"/>
  <c r="G470" i="20"/>
  <c r="G454" i="20"/>
  <c r="G438" i="20"/>
  <c r="G430" i="20"/>
  <c r="G414" i="20"/>
  <c r="G406" i="20"/>
  <c r="G398" i="20"/>
  <c r="G382" i="20"/>
  <c r="G376" i="20"/>
  <c r="G365" i="20"/>
  <c r="G360" i="20"/>
  <c r="G349" i="20"/>
  <c r="G344" i="20"/>
  <c r="G333" i="20"/>
  <c r="G329" i="20"/>
  <c r="G321" i="20"/>
  <c r="G313" i="20"/>
  <c r="G305" i="20"/>
  <c r="G301" i="20"/>
  <c r="G293" i="20"/>
  <c r="G289" i="20"/>
  <c r="G281" i="20"/>
  <c r="G273" i="20"/>
  <c r="G265" i="20"/>
  <c r="G261" i="20"/>
  <c r="G253" i="20"/>
  <c r="G249" i="20"/>
  <c r="G245" i="20"/>
  <c r="G237" i="20"/>
  <c r="G233" i="20"/>
  <c r="G225" i="20"/>
  <c r="G217" i="20"/>
  <c r="G213" i="20"/>
  <c r="G201" i="20"/>
  <c r="G193" i="20"/>
  <c r="G189" i="20"/>
  <c r="G181" i="20"/>
  <c r="I1176" i="20"/>
  <c r="I1172" i="20"/>
  <c r="I1168" i="20"/>
  <c r="I1164" i="20"/>
  <c r="I1160" i="20"/>
  <c r="I1156" i="20"/>
  <c r="I1152" i="20"/>
  <c r="I1148" i="20"/>
  <c r="I1144" i="20"/>
  <c r="I1140" i="20"/>
  <c r="I1136" i="20"/>
  <c r="I1132" i="20"/>
  <c r="I1128" i="20"/>
  <c r="I1124" i="20"/>
  <c r="I1120" i="20"/>
  <c r="I1116" i="20"/>
  <c r="I1112" i="20"/>
  <c r="I1108" i="20"/>
  <c r="I1104" i="20"/>
  <c r="I1100" i="20"/>
  <c r="I1096" i="20"/>
  <c r="I1092" i="20"/>
  <c r="I1088" i="20"/>
  <c r="I1084" i="20"/>
  <c r="I1080" i="20"/>
  <c r="I1076" i="20"/>
  <c r="I1072" i="20"/>
  <c r="I1068" i="20"/>
  <c r="I1064" i="20"/>
  <c r="I1060" i="20"/>
  <c r="I1056" i="20"/>
  <c r="I1052" i="20"/>
  <c r="I1048" i="20"/>
  <c r="I1044" i="20"/>
  <c r="I1040" i="20"/>
  <c r="I1036" i="20"/>
  <c r="I1032" i="20"/>
  <c r="I1028" i="20"/>
  <c r="I1024" i="20"/>
  <c r="I1020" i="20"/>
  <c r="I1016" i="20"/>
  <c r="I1012" i="20"/>
  <c r="I1008" i="20"/>
  <c r="I1004" i="20"/>
  <c r="I1000" i="20"/>
  <c r="I996" i="20"/>
  <c r="I992" i="20"/>
  <c r="I988" i="20"/>
  <c r="I984" i="20"/>
  <c r="I980" i="20"/>
  <c r="I976" i="20"/>
  <c r="I972" i="20"/>
  <c r="I968" i="20"/>
  <c r="I964" i="20"/>
  <c r="I960" i="20"/>
  <c r="I956" i="20"/>
  <c r="I952" i="20"/>
  <c r="I948" i="20"/>
  <c r="I944" i="20"/>
  <c r="I940" i="20"/>
  <c r="I936" i="20"/>
  <c r="I932" i="20"/>
  <c r="I928" i="20"/>
  <c r="I924" i="20"/>
  <c r="I920" i="20"/>
  <c r="I916" i="20"/>
  <c r="I912" i="20"/>
  <c r="I908" i="20"/>
  <c r="I904" i="20"/>
  <c r="I900" i="20"/>
  <c r="I896" i="20"/>
  <c r="I892" i="20"/>
  <c r="I888" i="20"/>
  <c r="I884" i="20"/>
  <c r="I880" i="20"/>
  <c r="I876" i="20"/>
  <c r="I872" i="20"/>
  <c r="I868" i="20"/>
  <c r="I864" i="20"/>
  <c r="I860" i="20"/>
  <c r="I856" i="20"/>
  <c r="I852" i="20"/>
  <c r="I848" i="20"/>
  <c r="I844" i="20"/>
  <c r="I840" i="20"/>
  <c r="I836" i="20"/>
  <c r="I832" i="20"/>
  <c r="I828" i="20"/>
  <c r="I824" i="20"/>
  <c r="I820" i="20"/>
  <c r="I816" i="20"/>
  <c r="I812" i="20"/>
  <c r="I808" i="20"/>
  <c r="I804" i="20"/>
  <c r="I800" i="20"/>
  <c r="I796" i="20"/>
  <c r="I792" i="20"/>
  <c r="I788" i="20"/>
  <c r="I784" i="20"/>
  <c r="I780" i="20"/>
  <c r="I776" i="20"/>
  <c r="I772" i="20"/>
  <c r="I768" i="20"/>
  <c r="I764" i="20"/>
  <c r="I760" i="20"/>
  <c r="I756" i="20"/>
  <c r="I752" i="20"/>
  <c r="I748" i="20"/>
  <c r="I744" i="20"/>
  <c r="I740" i="20"/>
  <c r="I736" i="20"/>
  <c r="I732" i="20"/>
  <c r="I728" i="20"/>
  <c r="I724" i="20"/>
  <c r="I720" i="20"/>
  <c r="I716" i="20"/>
  <c r="I712" i="20"/>
  <c r="I708" i="20"/>
  <c r="I704" i="20"/>
  <c r="I700" i="20"/>
  <c r="I696" i="20"/>
  <c r="I692" i="20"/>
  <c r="I688" i="20"/>
  <c r="I684" i="20"/>
  <c r="I680" i="20"/>
  <c r="I676" i="20"/>
  <c r="I672" i="20"/>
  <c r="I668" i="20"/>
  <c r="I664" i="20"/>
  <c r="I660" i="20"/>
  <c r="I656" i="20"/>
  <c r="I652" i="20"/>
  <c r="I648" i="20"/>
  <c r="I644" i="20"/>
  <c r="I640" i="20"/>
  <c r="I636" i="20"/>
  <c r="I632" i="20"/>
  <c r="I628" i="20"/>
  <c r="I624" i="20"/>
  <c r="I620" i="20"/>
  <c r="I616" i="20"/>
  <c r="I612" i="20"/>
  <c r="I608" i="20"/>
  <c r="I604" i="20"/>
  <c r="I600" i="20"/>
  <c r="I596" i="20"/>
  <c r="I592" i="20"/>
  <c r="I588" i="20"/>
  <c r="I584" i="20"/>
  <c r="I580" i="20"/>
  <c r="I576" i="20"/>
  <c r="I572" i="20"/>
  <c r="I568" i="20"/>
  <c r="I564" i="20"/>
  <c r="I560" i="20"/>
  <c r="I556" i="20"/>
  <c r="I552" i="20"/>
  <c r="I548" i="20"/>
  <c r="I544" i="20"/>
  <c r="I540" i="20"/>
  <c r="I536" i="20"/>
  <c r="I532" i="20"/>
  <c r="I528" i="20"/>
  <c r="I524" i="20"/>
  <c r="I520" i="20"/>
  <c r="I516" i="20"/>
  <c r="I512" i="20"/>
  <c r="I508" i="20"/>
  <c r="I504" i="20"/>
  <c r="I500" i="20"/>
  <c r="I496" i="20"/>
  <c r="I492" i="20"/>
  <c r="I488" i="20"/>
  <c r="I484" i="20"/>
  <c r="I480" i="20"/>
  <c r="I476" i="20"/>
  <c r="I472" i="20"/>
  <c r="I468" i="20"/>
  <c r="I464" i="20"/>
  <c r="I460" i="20"/>
  <c r="I456" i="20"/>
  <c r="I452" i="20"/>
  <c r="I448" i="20"/>
  <c r="I444" i="20"/>
  <c r="I440" i="20"/>
  <c r="I436" i="20"/>
  <c r="I432" i="20"/>
  <c r="I428" i="20"/>
  <c r="I424" i="20"/>
  <c r="I420" i="20"/>
  <c r="I416" i="20"/>
  <c r="I412" i="20"/>
  <c r="I408" i="20"/>
  <c r="I404" i="20"/>
  <c r="I400" i="20"/>
  <c r="I396" i="20"/>
  <c r="I392" i="20"/>
  <c r="I388" i="20"/>
  <c r="I384" i="20"/>
  <c r="I380" i="20"/>
  <c r="I376" i="20"/>
  <c r="I372" i="20"/>
  <c r="I368" i="20"/>
  <c r="I364" i="20"/>
  <c r="I360" i="20"/>
  <c r="I356" i="20"/>
  <c r="I352" i="20"/>
  <c r="I348" i="20"/>
  <c r="I344" i="20"/>
  <c r="I340" i="20"/>
  <c r="I336" i="20"/>
  <c r="I332" i="20"/>
  <c r="I328" i="20"/>
  <c r="I324" i="20"/>
  <c r="I320" i="20"/>
  <c r="I316" i="20"/>
  <c r="I312" i="20"/>
  <c r="I308" i="20"/>
  <c r="I304" i="20"/>
  <c r="I300" i="20"/>
  <c r="I296" i="20"/>
  <c r="I292" i="20"/>
  <c r="I288" i="20"/>
  <c r="I284" i="20"/>
  <c r="I280" i="20"/>
  <c r="I276" i="20"/>
  <c r="I272" i="20"/>
  <c r="I268" i="20"/>
  <c r="I264" i="20"/>
  <c r="I260" i="20"/>
  <c r="I256" i="20"/>
  <c r="I252" i="20"/>
  <c r="I248" i="20"/>
  <c r="I244" i="20"/>
  <c r="I240" i="20"/>
  <c r="I236" i="20"/>
  <c r="I232" i="20"/>
  <c r="I228" i="20"/>
  <c r="I224" i="20"/>
  <c r="I220" i="20"/>
  <c r="I216" i="20"/>
  <c r="I212" i="20"/>
  <c r="I208" i="20"/>
  <c r="I204" i="20"/>
  <c r="I200" i="20"/>
  <c r="I196" i="20"/>
  <c r="I192" i="20"/>
  <c r="I188" i="20"/>
  <c r="I184" i="20"/>
  <c r="I180" i="20"/>
  <c r="I1174" i="20"/>
  <c r="I1170" i="20"/>
  <c r="I1166" i="20"/>
  <c r="I1162" i="20"/>
  <c r="I1158" i="20"/>
  <c r="I1154" i="20"/>
  <c r="I1150" i="20"/>
  <c r="I1146" i="20"/>
  <c r="I1142" i="20"/>
  <c r="I1138" i="20"/>
  <c r="I1134" i="20"/>
  <c r="I1130" i="20"/>
  <c r="I1126" i="20"/>
  <c r="I1122" i="20"/>
  <c r="I1118" i="20"/>
  <c r="I1114" i="20"/>
  <c r="I1110" i="20"/>
  <c r="I1106" i="20"/>
  <c r="I1102" i="20"/>
  <c r="I1098" i="20"/>
  <c r="I1094" i="20"/>
  <c r="I1090" i="20"/>
  <c r="I1086" i="20"/>
  <c r="I1082" i="20"/>
  <c r="I1078" i="20"/>
  <c r="I1074" i="20"/>
  <c r="I1070" i="20"/>
  <c r="I1066" i="20"/>
  <c r="I1062" i="20"/>
  <c r="I1058" i="20"/>
  <c r="I1054" i="20"/>
  <c r="I1050" i="20"/>
  <c r="I1046" i="20"/>
  <c r="I1042" i="20"/>
  <c r="I1038" i="20"/>
  <c r="I1034" i="20"/>
  <c r="I1030" i="20"/>
  <c r="I1026" i="20"/>
  <c r="I1022" i="20"/>
  <c r="I1018" i="20"/>
  <c r="I1014" i="20"/>
  <c r="I1010" i="20"/>
  <c r="I1006" i="20"/>
  <c r="I1002" i="20"/>
  <c r="I998" i="20"/>
  <c r="I994" i="20"/>
  <c r="I990" i="20"/>
  <c r="I986" i="20"/>
  <c r="I982" i="20"/>
  <c r="I978" i="20"/>
  <c r="I974" i="20"/>
  <c r="I970" i="20"/>
  <c r="I966" i="20"/>
  <c r="I962" i="20"/>
  <c r="I958" i="20"/>
  <c r="I954" i="20"/>
  <c r="I950" i="20"/>
  <c r="I946" i="20"/>
  <c r="I942" i="20"/>
  <c r="I938" i="20"/>
  <c r="I934" i="20"/>
  <c r="I930" i="20"/>
  <c r="I926" i="20"/>
  <c r="I922" i="20"/>
  <c r="I918" i="20"/>
  <c r="I914" i="20"/>
  <c r="I910" i="20"/>
  <c r="I906" i="20"/>
  <c r="I902" i="20"/>
  <c r="I898" i="20"/>
  <c r="I894" i="20"/>
  <c r="I890" i="20"/>
  <c r="I886" i="20"/>
  <c r="I882" i="20"/>
  <c r="I878" i="20"/>
  <c r="I874" i="20"/>
  <c r="I870" i="20"/>
  <c r="I866" i="20"/>
  <c r="I862" i="20"/>
  <c r="I858" i="20"/>
  <c r="I854" i="20"/>
  <c r="I850" i="20"/>
  <c r="I846" i="20"/>
  <c r="I842" i="20"/>
  <c r="I838" i="20"/>
  <c r="I834" i="20"/>
  <c r="I830" i="20"/>
  <c r="I826" i="20"/>
  <c r="I822" i="20"/>
  <c r="I818" i="20"/>
  <c r="I814" i="20"/>
  <c r="I810" i="20"/>
  <c r="I806" i="20"/>
  <c r="I802" i="20"/>
  <c r="I798" i="20"/>
  <c r="I794" i="20"/>
  <c r="I790" i="20"/>
  <c r="I786" i="20"/>
  <c r="I782" i="20"/>
  <c r="I778" i="20"/>
  <c r="I774" i="20"/>
  <c r="I770" i="20"/>
  <c r="I766" i="20"/>
  <c r="I762" i="20"/>
  <c r="I758" i="20"/>
  <c r="I754" i="20"/>
  <c r="I750" i="20"/>
  <c r="I746" i="20"/>
  <c r="I742" i="20"/>
  <c r="I738" i="20"/>
  <c r="I734" i="20"/>
  <c r="I730" i="20"/>
  <c r="I726" i="20"/>
  <c r="I722" i="20"/>
  <c r="I718" i="20"/>
  <c r="I714" i="20"/>
  <c r="I710" i="20"/>
  <c r="I706" i="20"/>
  <c r="I702" i="20"/>
  <c r="I698" i="20"/>
  <c r="I694" i="20"/>
  <c r="I690" i="20"/>
  <c r="I686" i="20"/>
  <c r="I682" i="20"/>
  <c r="I678" i="20"/>
  <c r="I674" i="20"/>
  <c r="I670" i="20"/>
  <c r="I666" i="20"/>
  <c r="I662" i="20"/>
  <c r="I658" i="20"/>
  <c r="I654" i="20"/>
  <c r="I650" i="20"/>
  <c r="I646" i="20"/>
  <c r="I642" i="20"/>
  <c r="I638" i="20"/>
  <c r="I634" i="20"/>
  <c r="I630" i="20"/>
  <c r="I626" i="20"/>
  <c r="I622" i="20"/>
  <c r="I618" i="20"/>
  <c r="I614" i="20"/>
  <c r="I610" i="20"/>
  <c r="I606" i="20"/>
  <c r="I602" i="20"/>
  <c r="I598" i="20"/>
  <c r="I594" i="20"/>
  <c r="I590" i="20"/>
  <c r="I586" i="20"/>
  <c r="I582" i="20"/>
  <c r="I578" i="20"/>
  <c r="I574" i="20"/>
  <c r="I570" i="20"/>
  <c r="I566" i="20"/>
  <c r="I562" i="20"/>
  <c r="I558" i="20"/>
  <c r="I554" i="20"/>
  <c r="I550" i="20"/>
  <c r="I546" i="20"/>
  <c r="I542" i="20"/>
  <c r="I538" i="20"/>
  <c r="I534" i="20"/>
  <c r="I530" i="20"/>
  <c r="I526" i="20"/>
  <c r="I522" i="20"/>
  <c r="I518" i="20"/>
  <c r="I514" i="20"/>
  <c r="I510" i="20"/>
  <c r="I506" i="20"/>
  <c r="I502" i="20"/>
  <c r="I498" i="20"/>
  <c r="I494" i="20"/>
  <c r="I490" i="20"/>
  <c r="I486" i="20"/>
  <c r="I482" i="20"/>
  <c r="I478" i="20"/>
  <c r="I474" i="20"/>
  <c r="I470" i="20"/>
  <c r="I466" i="20"/>
  <c r="I462" i="20"/>
  <c r="I458" i="20"/>
  <c r="I454" i="20"/>
  <c r="I450" i="20"/>
  <c r="I446" i="20"/>
  <c r="I442" i="20"/>
  <c r="I438" i="20"/>
  <c r="I434" i="20"/>
  <c r="I430" i="20"/>
  <c r="I426" i="20"/>
  <c r="I422" i="20"/>
  <c r="I418" i="20"/>
  <c r="I414" i="20"/>
  <c r="I410" i="20"/>
  <c r="I406" i="20"/>
  <c r="I402" i="20"/>
  <c r="I398" i="20"/>
  <c r="I394" i="20"/>
  <c r="I390" i="20"/>
  <c r="I386" i="20"/>
  <c r="I382" i="20"/>
  <c r="I378" i="20"/>
  <c r="I374" i="20"/>
  <c r="I370" i="20"/>
  <c r="I366" i="20"/>
  <c r="I362" i="20"/>
  <c r="I358" i="20"/>
  <c r="I354" i="20"/>
  <c r="I350" i="20"/>
  <c r="I346" i="20"/>
  <c r="I342" i="20"/>
  <c r="I338" i="20"/>
  <c r="I334" i="20"/>
  <c r="I330" i="20"/>
  <c r="I326" i="20"/>
  <c r="I322" i="20"/>
  <c r="I318" i="20"/>
  <c r="I314" i="20"/>
  <c r="I310" i="20"/>
  <c r="I306" i="20"/>
  <c r="I302" i="20"/>
  <c r="I298" i="20"/>
  <c r="I294" i="20"/>
  <c r="I290" i="20"/>
  <c r="I286" i="20"/>
  <c r="I282" i="20"/>
  <c r="I278" i="20"/>
  <c r="I274" i="20"/>
  <c r="I270" i="20"/>
  <c r="I266" i="20"/>
  <c r="I262" i="20"/>
  <c r="I258" i="20"/>
  <c r="I254" i="20"/>
  <c r="I250" i="20"/>
  <c r="I246" i="20"/>
  <c r="I242" i="20"/>
  <c r="I238" i="20"/>
  <c r="I234" i="20"/>
  <c r="I230" i="20"/>
  <c r="I226" i="20"/>
  <c r="I222" i="20"/>
  <c r="I218" i="20"/>
  <c r="I214" i="20"/>
  <c r="I210" i="20"/>
  <c r="I206" i="20"/>
  <c r="I202" i="20"/>
  <c r="I198" i="20"/>
  <c r="I194" i="20"/>
  <c r="I190" i="20"/>
  <c r="I186" i="20"/>
  <c r="I182" i="20"/>
  <c r="I178" i="20"/>
  <c r="I1175" i="20"/>
  <c r="I1167" i="20"/>
  <c r="I1159" i="20"/>
  <c r="I1151" i="20"/>
  <c r="I1143" i="20"/>
  <c r="I1135" i="20"/>
  <c r="I1127" i="20"/>
  <c r="I1119" i="20"/>
  <c r="I1111" i="20"/>
  <c r="I1103" i="20"/>
  <c r="I1095" i="20"/>
  <c r="I1087" i="20"/>
  <c r="I1079" i="20"/>
  <c r="I1071" i="20"/>
  <c r="I1063" i="20"/>
  <c r="I1055" i="20"/>
  <c r="I1047" i="20"/>
  <c r="I1039" i="20"/>
  <c r="I1031" i="20"/>
  <c r="I1023" i="20"/>
  <c r="I1015" i="20"/>
  <c r="I1007" i="20"/>
  <c r="I999" i="20"/>
  <c r="I991" i="20"/>
  <c r="I983" i="20"/>
  <c r="I1173" i="20"/>
  <c r="I1163" i="20"/>
  <c r="I1153" i="20"/>
  <c r="I1141" i="20"/>
  <c r="I1131" i="20"/>
  <c r="I1121" i="20"/>
  <c r="I1109" i="20"/>
  <c r="I1099" i="20"/>
  <c r="I1089" i="20"/>
  <c r="I1077" i="20"/>
  <c r="I1067" i="20"/>
  <c r="I1057" i="20"/>
  <c r="I1045" i="20"/>
  <c r="I1035" i="20"/>
  <c r="I1025" i="20"/>
  <c r="I1013" i="20"/>
  <c r="I1003" i="20"/>
  <c r="I993" i="20"/>
  <c r="I981" i="20"/>
  <c r="I973" i="20"/>
  <c r="I965" i="20"/>
  <c r="I957" i="20"/>
  <c r="I949" i="20"/>
  <c r="I941" i="20"/>
  <c r="I933" i="20"/>
  <c r="I925" i="20"/>
  <c r="I917" i="20"/>
  <c r="I909" i="20"/>
  <c r="I901" i="20"/>
  <c r="I893" i="20"/>
  <c r="I885" i="20"/>
  <c r="I877" i="20"/>
  <c r="I869" i="20"/>
  <c r="I861" i="20"/>
  <c r="I853" i="20"/>
  <c r="I845" i="20"/>
  <c r="I837" i="20"/>
  <c r="I829" i="20"/>
  <c r="I821" i="20"/>
  <c r="I813" i="20"/>
  <c r="I805" i="20"/>
  <c r="I797" i="20"/>
  <c r="I789" i="20"/>
  <c r="I781" i="20"/>
  <c r="I773" i="20"/>
  <c r="I765" i="20"/>
  <c r="I757" i="20"/>
  <c r="I749" i="20"/>
  <c r="I741" i="20"/>
  <c r="I733" i="20"/>
  <c r="I725" i="20"/>
  <c r="I717" i="20"/>
  <c r="I709" i="20"/>
  <c r="I701" i="20"/>
  <c r="I693" i="20"/>
  <c r="I685" i="20"/>
  <c r="I677" i="20"/>
  <c r="I669" i="20"/>
  <c r="I661" i="20"/>
  <c r="I653" i="20"/>
  <c r="I645" i="20"/>
  <c r="I637" i="20"/>
  <c r="I629" i="20"/>
  <c r="I621" i="20"/>
  <c r="I613" i="20"/>
  <c r="I605" i="20"/>
  <c r="I597" i="20"/>
  <c r="I589" i="20"/>
  <c r="I581" i="20"/>
  <c r="I573" i="20"/>
  <c r="I565" i="20"/>
  <c r="I557" i="20"/>
  <c r="I549" i="20"/>
  <c r="I541" i="20"/>
  <c r="I533" i="20"/>
  <c r="I525" i="20"/>
  <c r="I517" i="20"/>
  <c r="I509" i="20"/>
  <c r="I501" i="20"/>
  <c r="I493" i="20"/>
  <c r="I485" i="20"/>
  <c r="I477" i="20"/>
  <c r="I469" i="20"/>
  <c r="I461" i="20"/>
  <c r="I453" i="20"/>
  <c r="I445" i="20"/>
  <c r="I437" i="20"/>
  <c r="I429" i="20"/>
  <c r="I421" i="20"/>
  <c r="I413" i="20"/>
  <c r="I405" i="20"/>
  <c r="I397" i="20"/>
  <c r="I389" i="20"/>
  <c r="I381" i="20"/>
  <c r="I373" i="20"/>
  <c r="I365" i="20"/>
  <c r="I357" i="20"/>
  <c r="I349" i="20"/>
  <c r="I341" i="20"/>
  <c r="I333" i="20"/>
  <c r="I325" i="20"/>
  <c r="I317" i="20"/>
  <c r="I309" i="20"/>
  <c r="I301" i="20"/>
  <c r="I293" i="20"/>
  <c r="I285" i="20"/>
  <c r="I277" i="20"/>
  <c r="I269" i="20"/>
  <c r="I261" i="20"/>
  <c r="I253" i="20"/>
  <c r="I245" i="20"/>
  <c r="I237" i="20"/>
  <c r="I229" i="20"/>
  <c r="I221" i="20"/>
  <c r="I213" i="20"/>
  <c r="I205" i="20"/>
  <c r="I197" i="20"/>
  <c r="I189" i="20"/>
  <c r="I181" i="20"/>
  <c r="I1171" i="20"/>
  <c r="I1161" i="20"/>
  <c r="I1149" i="20"/>
  <c r="I1139" i="20"/>
  <c r="I1129" i="20"/>
  <c r="I1117" i="20"/>
  <c r="I1107" i="20"/>
  <c r="I1097" i="20"/>
  <c r="I1085" i="20"/>
  <c r="I1075" i="20"/>
  <c r="I1065" i="20"/>
  <c r="I1053" i="20"/>
  <c r="I1043" i="20"/>
  <c r="I1033" i="20"/>
  <c r="I1021" i="20"/>
  <c r="I1011" i="20"/>
  <c r="I1001" i="20"/>
  <c r="I989" i="20"/>
  <c r="I979" i="20"/>
  <c r="I971" i="20"/>
  <c r="I963" i="20"/>
  <c r="I955" i="20"/>
  <c r="I947" i="20"/>
  <c r="I939" i="20"/>
  <c r="I931" i="20"/>
  <c r="I923" i="20"/>
  <c r="I915" i="20"/>
  <c r="I907" i="20"/>
  <c r="I899" i="20"/>
  <c r="I891" i="20"/>
  <c r="I883" i="20"/>
  <c r="I875" i="20"/>
  <c r="I867" i="20"/>
  <c r="I859" i="20"/>
  <c r="I851" i="20"/>
  <c r="I843" i="20"/>
  <c r="I835" i="20"/>
  <c r="I827" i="20"/>
  <c r="I819" i="20"/>
  <c r="I811" i="20"/>
  <c r="I803" i="20"/>
  <c r="I795" i="20"/>
  <c r="I787" i="20"/>
  <c r="I779" i="20"/>
  <c r="I771" i="20"/>
  <c r="I763" i="20"/>
  <c r="I755" i="20"/>
  <c r="I747" i="20"/>
  <c r="I739" i="20"/>
  <c r="I731" i="20"/>
  <c r="I723" i="20"/>
  <c r="I715" i="20"/>
  <c r="I707" i="20"/>
  <c r="I699" i="20"/>
  <c r="I691" i="20"/>
  <c r="I683" i="20"/>
  <c r="I675" i="20"/>
  <c r="I667" i="20"/>
  <c r="I659" i="20"/>
  <c r="I651" i="20"/>
  <c r="I643" i="20"/>
  <c r="I635" i="20"/>
  <c r="I627" i="20"/>
  <c r="I619" i="20"/>
  <c r="I611" i="20"/>
  <c r="I603" i="20"/>
  <c r="I595" i="20"/>
  <c r="I587" i="20"/>
  <c r="I579" i="20"/>
  <c r="I571" i="20"/>
  <c r="I563" i="20"/>
  <c r="I555" i="20"/>
  <c r="I547" i="20"/>
  <c r="I539" i="20"/>
  <c r="I531" i="20"/>
  <c r="I523" i="20"/>
  <c r="I515" i="20"/>
  <c r="I507" i="20"/>
  <c r="I499" i="20"/>
  <c r="I491" i="20"/>
  <c r="I483" i="20"/>
  <c r="I475" i="20"/>
  <c r="I467" i="20"/>
  <c r="I459" i="20"/>
  <c r="I451" i="20"/>
  <c r="I443" i="20"/>
  <c r="I435" i="20"/>
  <c r="I427" i="20"/>
  <c r="I419" i="20"/>
  <c r="I411" i="20"/>
  <c r="I403" i="20"/>
  <c r="I395" i="20"/>
  <c r="I387" i="20"/>
  <c r="I379" i="20"/>
  <c r="I371" i="20"/>
  <c r="I363" i="20"/>
  <c r="I355" i="20"/>
  <c r="I347" i="20"/>
  <c r="I339" i="20"/>
  <c r="I331" i="20"/>
  <c r="I323" i="20"/>
  <c r="I315" i="20"/>
  <c r="I307" i="20"/>
  <c r="I299" i="20"/>
  <c r="I291" i="20"/>
  <c r="I283" i="20"/>
  <c r="I275" i="20"/>
  <c r="I267" i="20"/>
  <c r="I259" i="20"/>
  <c r="I251" i="20"/>
  <c r="I243" i="20"/>
  <c r="I235" i="20"/>
  <c r="I227" i="20"/>
  <c r="I219" i="20"/>
  <c r="I211" i="20"/>
  <c r="I203" i="20"/>
  <c r="I195" i="20"/>
  <c r="I187" i="20"/>
  <c r="I179" i="20"/>
  <c r="I1165" i="20"/>
  <c r="I1145" i="20"/>
  <c r="I1123" i="20"/>
  <c r="I1101" i="20"/>
  <c r="I1081" i="20"/>
  <c r="I1059" i="20"/>
  <c r="I1037" i="20"/>
  <c r="I1017" i="20"/>
  <c r="I995" i="20"/>
  <c r="I975" i="20"/>
  <c r="I959" i="20"/>
  <c r="I943" i="20"/>
  <c r="I927" i="20"/>
  <c r="I911" i="20"/>
  <c r="I895" i="20"/>
  <c r="I879" i="20"/>
  <c r="I863" i="20"/>
  <c r="I847" i="20"/>
  <c r="I831" i="20"/>
  <c r="I815" i="20"/>
  <c r="I799" i="20"/>
  <c r="I783" i="20"/>
  <c r="I767" i="20"/>
  <c r="I751" i="20"/>
  <c r="I735" i="20"/>
  <c r="I719" i="20"/>
  <c r="I703" i="20"/>
  <c r="I687" i="20"/>
  <c r="I671" i="20"/>
  <c r="I655" i="20"/>
  <c r="I639" i="20"/>
  <c r="I623" i="20"/>
  <c r="I607" i="20"/>
  <c r="I591" i="20"/>
  <c r="I575" i="20"/>
  <c r="I559" i="20"/>
  <c r="I543" i="20"/>
  <c r="I527" i="20"/>
  <c r="I511" i="20"/>
  <c r="I495" i="20"/>
  <c r="I479" i="20"/>
  <c r="I463" i="20"/>
  <c r="I447" i="20"/>
  <c r="I431" i="20"/>
  <c r="I415" i="20"/>
  <c r="I399" i="20"/>
  <c r="I383" i="20"/>
  <c r="I367" i="20"/>
  <c r="I351" i="20"/>
  <c r="I335" i="20"/>
  <c r="I319" i="20"/>
  <c r="I303" i="20"/>
  <c r="I287" i="20"/>
  <c r="I271" i="20"/>
  <c r="I255" i="20"/>
  <c r="I239" i="20"/>
  <c r="I223" i="20"/>
  <c r="I207" i="20"/>
  <c r="I191" i="20"/>
  <c r="I745" i="20"/>
  <c r="I537" i="20"/>
  <c r="I441" i="20"/>
  <c r="I393" i="20"/>
  <c r="I329" i="20"/>
  <c r="I281" i="20"/>
  <c r="I249" i="20"/>
  <c r="I217" i="20"/>
  <c r="I185" i="20"/>
  <c r="I1177" i="20"/>
  <c r="I1155" i="20"/>
  <c r="I1133" i="20"/>
  <c r="I1113" i="20"/>
  <c r="I1091" i="20"/>
  <c r="I1069" i="20"/>
  <c r="I1049" i="20"/>
  <c r="I1027" i="20"/>
  <c r="I1005" i="20"/>
  <c r="I985" i="20"/>
  <c r="I967" i="20"/>
  <c r="I951" i="20"/>
  <c r="I935" i="20"/>
  <c r="I919" i="20"/>
  <c r="I903" i="20"/>
  <c r="I887" i="20"/>
  <c r="I871" i="20"/>
  <c r="I855" i="20"/>
  <c r="I839" i="20"/>
  <c r="I823" i="20"/>
  <c r="I807" i="20"/>
  <c r="I791" i="20"/>
  <c r="I775" i="20"/>
  <c r="I759" i="20"/>
  <c r="I743" i="20"/>
  <c r="I727" i="20"/>
  <c r="I711" i="20"/>
  <c r="I695" i="20"/>
  <c r="I679" i="20"/>
  <c r="I663" i="20"/>
  <c r="I647" i="20"/>
  <c r="I631" i="20"/>
  <c r="I615" i="20"/>
  <c r="I599" i="20"/>
  <c r="I583" i="20"/>
  <c r="I567" i="20"/>
  <c r="I551" i="20"/>
  <c r="I535" i="20"/>
  <c r="I519" i="20"/>
  <c r="I503" i="20"/>
  <c r="I487" i="20"/>
  <c r="I471" i="20"/>
  <c r="I455" i="20"/>
  <c r="I439" i="20"/>
  <c r="I423" i="20"/>
  <c r="I407" i="20"/>
  <c r="I391" i="20"/>
  <c r="I375" i="20"/>
  <c r="I359" i="20"/>
  <c r="I343" i="20"/>
  <c r="I327" i="20"/>
  <c r="I311" i="20"/>
  <c r="I295" i="20"/>
  <c r="I279" i="20"/>
  <c r="I263" i="20"/>
  <c r="I247" i="20"/>
  <c r="I231" i="20"/>
  <c r="I215" i="20"/>
  <c r="I199" i="20"/>
  <c r="I183" i="20"/>
  <c r="I1169" i="20"/>
  <c r="I1147" i="20"/>
  <c r="I1125" i="20"/>
  <c r="I1105" i="20"/>
  <c r="I1083" i="20"/>
  <c r="I1061" i="20"/>
  <c r="I1041" i="20"/>
  <c r="I1019" i="20"/>
  <c r="I997" i="20"/>
  <c r="I977" i="20"/>
  <c r="I961" i="20"/>
  <c r="I945" i="20"/>
  <c r="I929" i="20"/>
  <c r="I913" i="20"/>
  <c r="I897" i="20"/>
  <c r="I881" i="20"/>
  <c r="I865" i="20"/>
  <c r="I849" i="20"/>
  <c r="I833" i="20"/>
  <c r="I817" i="20"/>
  <c r="I801" i="20"/>
  <c r="I785" i="20"/>
  <c r="I769" i="20"/>
  <c r="I753" i="20"/>
  <c r="I737" i="20"/>
  <c r="I721" i="20"/>
  <c r="I705" i="20"/>
  <c r="I689" i="20"/>
  <c r="I673" i="20"/>
  <c r="I657" i="20"/>
  <c r="I641" i="20"/>
  <c r="I625" i="20"/>
  <c r="I609" i="20"/>
  <c r="I593" i="20"/>
  <c r="I577" i="20"/>
  <c r="I561" i="20"/>
  <c r="I545" i="20"/>
  <c r="I529" i="20"/>
  <c r="I513" i="20"/>
  <c r="I497" i="20"/>
  <c r="I481" i="20"/>
  <c r="I465" i="20"/>
  <c r="I449" i="20"/>
  <c r="I433" i="20"/>
  <c r="I417" i="20"/>
  <c r="I401" i="20"/>
  <c r="I385" i="20"/>
  <c r="I369" i="20"/>
  <c r="I353" i="20"/>
  <c r="I337" i="20"/>
  <c r="I321" i="20"/>
  <c r="I305" i="20"/>
  <c r="I289" i="20"/>
  <c r="I273" i="20"/>
  <c r="I257" i="20"/>
  <c r="I241" i="20"/>
  <c r="I225" i="20"/>
  <c r="I209" i="20"/>
  <c r="I193" i="20"/>
  <c r="I1157" i="20"/>
  <c r="I1137" i="20"/>
  <c r="I1115" i="20"/>
  <c r="I1093" i="20"/>
  <c r="I1073" i="20"/>
  <c r="I1051" i="20"/>
  <c r="I1029" i="20"/>
  <c r="I1009" i="20"/>
  <c r="I987" i="20"/>
  <c r="I969" i="20"/>
  <c r="I953" i="20"/>
  <c r="I937" i="20"/>
  <c r="I921" i="20"/>
  <c r="I905" i="20"/>
  <c r="I889" i="20"/>
  <c r="I873" i="20"/>
  <c r="I857" i="20"/>
  <c r="I841" i="20"/>
  <c r="I825" i="20"/>
  <c r="I809" i="20"/>
  <c r="I793" i="20"/>
  <c r="I777" i="20"/>
  <c r="I761" i="20"/>
  <c r="I729" i="20"/>
  <c r="I713" i="20"/>
  <c r="I697" i="20"/>
  <c r="I681" i="20"/>
  <c r="I665" i="20"/>
  <c r="I649" i="20"/>
  <c r="I633" i="20"/>
  <c r="I617" i="20"/>
  <c r="I601" i="20"/>
  <c r="I585" i="20"/>
  <c r="I569" i="20"/>
  <c r="I553" i="20"/>
  <c r="I521" i="20"/>
  <c r="I505" i="20"/>
  <c r="I489" i="20"/>
  <c r="I473" i="20"/>
  <c r="I457" i="20"/>
  <c r="I425" i="20"/>
  <c r="I409" i="20"/>
  <c r="I377" i="20"/>
  <c r="I361" i="20"/>
  <c r="I345" i="20"/>
  <c r="I313" i="20"/>
  <c r="I297" i="20"/>
  <c r="I265" i="20"/>
  <c r="I233" i="20"/>
  <c r="I201" i="20"/>
  <c r="O1175" i="20"/>
  <c r="O1173" i="20"/>
  <c r="O1169" i="20"/>
  <c r="O1165" i="20"/>
  <c r="O1161" i="20"/>
  <c r="O1157" i="20"/>
  <c r="O1153" i="20"/>
  <c r="O1149" i="20"/>
  <c r="O1145" i="20"/>
  <c r="O1141" i="20"/>
  <c r="O1137" i="20"/>
  <c r="O1133" i="20"/>
  <c r="O1129" i="20"/>
  <c r="O1125" i="20"/>
  <c r="O1121" i="20"/>
  <c r="O1117" i="20"/>
  <c r="O1113" i="20"/>
  <c r="O1109" i="20"/>
  <c r="O1105" i="20"/>
  <c r="O1101" i="20"/>
  <c r="O1097" i="20"/>
  <c r="O1093" i="20"/>
  <c r="O1089" i="20"/>
  <c r="O1085" i="20"/>
  <c r="O1081" i="20"/>
  <c r="O1077" i="20"/>
  <c r="O1073" i="20"/>
  <c r="O1069" i="20"/>
  <c r="O1065" i="20"/>
  <c r="O1061" i="20"/>
  <c r="O1057" i="20"/>
  <c r="O1053" i="20"/>
  <c r="O1049" i="20"/>
  <c r="O1045" i="20"/>
  <c r="O1041" i="20"/>
  <c r="O1037" i="20"/>
  <c r="O1033" i="20"/>
  <c r="O1029" i="20"/>
  <c r="O1025" i="20"/>
  <c r="O1021" i="20"/>
  <c r="O1017" i="20"/>
  <c r="O1013" i="20"/>
  <c r="O1009" i="20"/>
  <c r="O1005" i="20"/>
  <c r="O1001" i="20"/>
  <c r="O997" i="20"/>
  <c r="O993" i="20"/>
  <c r="O989" i="20"/>
  <c r="O985" i="20"/>
  <c r="O981" i="20"/>
  <c r="O977" i="20"/>
  <c r="O973" i="20"/>
  <c r="O969" i="20"/>
  <c r="O965" i="20"/>
  <c r="O961" i="20"/>
  <c r="O957" i="20"/>
  <c r="O953" i="20"/>
  <c r="O949" i="20"/>
  <c r="O945" i="20"/>
  <c r="O941" i="20"/>
  <c r="O937" i="20"/>
  <c r="O933" i="20"/>
  <c r="O929" i="20"/>
  <c r="O925" i="20"/>
  <c r="O921" i="20"/>
  <c r="O917" i="20"/>
  <c r="O913" i="20"/>
  <c r="O909" i="20"/>
  <c r="O905" i="20"/>
  <c r="O901" i="20"/>
  <c r="O897" i="20"/>
  <c r="O893" i="20"/>
  <c r="O889" i="20"/>
  <c r="O885" i="20"/>
  <c r="O881" i="20"/>
  <c r="O877" i="20"/>
  <c r="O873" i="20"/>
  <c r="O869" i="20"/>
  <c r="O865" i="20"/>
  <c r="O861" i="20"/>
  <c r="O857" i="20"/>
  <c r="O853" i="20"/>
  <c r="O849" i="20"/>
  <c r="O845" i="20"/>
  <c r="O841" i="20"/>
  <c r="O837" i="20"/>
  <c r="O833" i="20"/>
  <c r="O829" i="20"/>
  <c r="O825" i="20"/>
  <c r="O821" i="20"/>
  <c r="O817" i="20"/>
  <c r="O813" i="20"/>
  <c r="O809" i="20"/>
  <c r="O805" i="20"/>
  <c r="O801" i="20"/>
  <c r="O797" i="20"/>
  <c r="O793" i="20"/>
  <c r="O789" i="20"/>
  <c r="O785" i="20"/>
  <c r="O781" i="20"/>
  <c r="O777" i="20"/>
  <c r="O773" i="20"/>
  <c r="O769" i="20"/>
  <c r="O765" i="20"/>
  <c r="O761" i="20"/>
  <c r="O757" i="20"/>
  <c r="O753" i="20"/>
  <c r="O749" i="20"/>
  <c r="O745" i="20"/>
  <c r="O741" i="20"/>
  <c r="O737" i="20"/>
  <c r="O733" i="20"/>
  <c r="O729" i="20"/>
  <c r="O725" i="20"/>
  <c r="O721" i="20"/>
  <c r="O717" i="20"/>
  <c r="O713" i="20"/>
  <c r="O709" i="20"/>
  <c r="O705" i="20"/>
  <c r="O701" i="20"/>
  <c r="O697" i="20"/>
  <c r="O693" i="20"/>
  <c r="O689" i="20"/>
  <c r="O685" i="20"/>
  <c r="O681" i="20"/>
  <c r="O677" i="20"/>
  <c r="O673" i="20"/>
  <c r="O669" i="20"/>
  <c r="O665" i="20"/>
  <c r="O661" i="20"/>
  <c r="O657" i="20"/>
  <c r="O653" i="20"/>
  <c r="O649" i="20"/>
  <c r="O645" i="20"/>
  <c r="O641" i="20"/>
  <c r="O637" i="20"/>
  <c r="O633" i="20"/>
  <c r="O629" i="20"/>
  <c r="O625" i="20"/>
  <c r="O621" i="20"/>
  <c r="O617" i="20"/>
  <c r="O613" i="20"/>
  <c r="O609" i="20"/>
  <c r="O605" i="20"/>
  <c r="O601" i="20"/>
  <c r="O597" i="20"/>
  <c r="O593" i="20"/>
  <c r="O589" i="20"/>
  <c r="O585" i="20"/>
  <c r="O581" i="20"/>
  <c r="O577" i="20"/>
  <c r="O573" i="20"/>
  <c r="O569" i="20"/>
  <c r="O565" i="20"/>
  <c r="O561" i="20"/>
  <c r="O557" i="20"/>
  <c r="O553" i="20"/>
  <c r="O549" i="20"/>
  <c r="O545" i="20"/>
  <c r="O541" i="20"/>
  <c r="O537" i="20"/>
  <c r="O533" i="20"/>
  <c r="O529" i="20"/>
  <c r="O525" i="20"/>
  <c r="O521" i="20"/>
  <c r="O517" i="20"/>
  <c r="O513" i="20"/>
  <c r="O509" i="20"/>
  <c r="O505" i="20"/>
  <c r="O501" i="20"/>
  <c r="O497" i="20"/>
  <c r="O493" i="20"/>
  <c r="O489" i="20"/>
  <c r="O485" i="20"/>
  <c r="O481" i="20"/>
  <c r="O477" i="20"/>
  <c r="O473" i="20"/>
  <c r="O469" i="20"/>
  <c r="O465" i="20"/>
  <c r="O461" i="20"/>
  <c r="O457" i="20"/>
  <c r="O453" i="20"/>
  <c r="O449" i="20"/>
  <c r="O445" i="20"/>
  <c r="O441" i="20"/>
  <c r="O437" i="20"/>
  <c r="O433" i="20"/>
  <c r="O429" i="20"/>
  <c r="O425" i="20"/>
  <c r="O421" i="20"/>
  <c r="O417" i="20"/>
  <c r="O413" i="20"/>
  <c r="O409" i="20"/>
  <c r="O405" i="20"/>
  <c r="O401" i="20"/>
  <c r="O397" i="20"/>
  <c r="O393" i="20"/>
  <c r="O389" i="20"/>
  <c r="O385" i="20"/>
  <c r="O381" i="20"/>
  <c r="O377" i="20"/>
  <c r="O373" i="20"/>
  <c r="O369" i="20"/>
  <c r="O365" i="20"/>
  <c r="O361" i="20"/>
  <c r="O357" i="20"/>
  <c r="O353" i="20"/>
  <c r="O349" i="20"/>
  <c r="O345" i="20"/>
  <c r="O341" i="20"/>
  <c r="O337" i="20"/>
  <c r="O333" i="20"/>
  <c r="O329" i="20"/>
  <c r="O325" i="20"/>
  <c r="O321" i="20"/>
  <c r="O317" i="20"/>
  <c r="O1176" i="20"/>
  <c r="O1170" i="20"/>
  <c r="O1164" i="20"/>
  <c r="O1159" i="20"/>
  <c r="O1154" i="20"/>
  <c r="O1148" i="20"/>
  <c r="O1143" i="20"/>
  <c r="O1138" i="20"/>
  <c r="O1132" i="20"/>
  <c r="O1127" i="20"/>
  <c r="O1122" i="20"/>
  <c r="O1116" i="20"/>
  <c r="O1111" i="20"/>
  <c r="O1106" i="20"/>
  <c r="O1100" i="20"/>
  <c r="O1095" i="20"/>
  <c r="O1090" i="20"/>
  <c r="O1084" i="20"/>
  <c r="O1079" i="20"/>
  <c r="O1074" i="20"/>
  <c r="O1068" i="20"/>
  <c r="O1063" i="20"/>
  <c r="O1058" i="20"/>
  <c r="O1052" i="20"/>
  <c r="O1047" i="20"/>
  <c r="O1042" i="20"/>
  <c r="O1036" i="20"/>
  <c r="O1031" i="20"/>
  <c r="O1026" i="20"/>
  <c r="O1020" i="20"/>
  <c r="O1015" i="20"/>
  <c r="O1010" i="20"/>
  <c r="O1004" i="20"/>
  <c r="O999" i="20"/>
  <c r="O994" i="20"/>
  <c r="O988" i="20"/>
  <c r="O983" i="20"/>
  <c r="O978" i="20"/>
  <c r="O972" i="20"/>
  <c r="O967" i="20"/>
  <c r="O962" i="20"/>
  <c r="O956" i="20"/>
  <c r="O951" i="20"/>
  <c r="O946" i="20"/>
  <c r="O940" i="20"/>
  <c r="O935" i="20"/>
  <c r="O930" i="20"/>
  <c r="O924" i="20"/>
  <c r="O919" i="20"/>
  <c r="O914" i="20"/>
  <c r="O908" i="20"/>
  <c r="O903" i="20"/>
  <c r="O898" i="20"/>
  <c r="O892" i="20"/>
  <c r="O887" i="20"/>
  <c r="O882" i="20"/>
  <c r="O876" i="20"/>
  <c r="O871" i="20"/>
  <c r="O866" i="20"/>
  <c r="O860" i="20"/>
  <c r="O855" i="20"/>
  <c r="O850" i="20"/>
  <c r="O844" i="20"/>
  <c r="O839" i="20"/>
  <c r="O834" i="20"/>
  <c r="O828" i="20"/>
  <c r="O823" i="20"/>
  <c r="O818" i="20"/>
  <c r="O812" i="20"/>
  <c r="O807" i="20"/>
  <c r="O802" i="20"/>
  <c r="O796" i="20"/>
  <c r="O791" i="20"/>
  <c r="O786" i="20"/>
  <c r="O780" i="20"/>
  <c r="O775" i="20"/>
  <c r="O770" i="20"/>
  <c r="O764" i="20"/>
  <c r="O759" i="20"/>
  <c r="O754" i="20"/>
  <c r="O748" i="20"/>
  <c r="O743" i="20"/>
  <c r="O738" i="20"/>
  <c r="O732" i="20"/>
  <c r="O727" i="20"/>
  <c r="O722" i="20"/>
  <c r="O716" i="20"/>
  <c r="O711" i="20"/>
  <c r="O706" i="20"/>
  <c r="O700" i="20"/>
  <c r="O695" i="20"/>
  <c r="O690" i="20"/>
  <c r="O684" i="20"/>
  <c r="O679" i="20"/>
  <c r="O674" i="20"/>
  <c r="O668" i="20"/>
  <c r="O663" i="20"/>
  <c r="O658" i="20"/>
  <c r="O652" i="20"/>
  <c r="O647" i="20"/>
  <c r="O642" i="20"/>
  <c r="O636" i="20"/>
  <c r="O631" i="20"/>
  <c r="O626" i="20"/>
  <c r="O620" i="20"/>
  <c r="O615" i="20"/>
  <c r="O610" i="20"/>
  <c r="O604" i="20"/>
  <c r="O599" i="20"/>
  <c r="O594" i="20"/>
  <c r="O588" i="20"/>
  <c r="O583" i="20"/>
  <c r="O578" i="20"/>
  <c r="O572" i="20"/>
  <c r="O567" i="20"/>
  <c r="O562" i="20"/>
  <c r="O556" i="20"/>
  <c r="O551" i="20"/>
  <c r="O546" i="20"/>
  <c r="O540" i="20"/>
  <c r="O535" i="20"/>
  <c r="O530" i="20"/>
  <c r="O524" i="20"/>
  <c r="O519" i="20"/>
  <c r="O514" i="20"/>
  <c r="O508" i="20"/>
  <c r="O503" i="20"/>
  <c r="O498" i="20"/>
  <c r="O492" i="20"/>
  <c r="O487" i="20"/>
  <c r="O482" i="20"/>
  <c r="O476" i="20"/>
  <c r="O471" i="20"/>
  <c r="O466" i="20"/>
  <c r="O460" i="20"/>
  <c r="O455" i="20"/>
  <c r="O450" i="20"/>
  <c r="O444" i="20"/>
  <c r="O439" i="20"/>
  <c r="O434" i="20"/>
  <c r="O428" i="20"/>
  <c r="O423" i="20"/>
  <c r="O418" i="20"/>
  <c r="O412" i="20"/>
  <c r="O407" i="20"/>
  <c r="O402" i="20"/>
  <c r="O396" i="20"/>
  <c r="O391" i="20"/>
  <c r="O386" i="20"/>
  <c r="O380" i="20"/>
  <c r="O375" i="20"/>
  <c r="O370" i="20"/>
  <c r="O364" i="20"/>
  <c r="O359" i="20"/>
  <c r="O354" i="20"/>
  <c r="O348" i="20"/>
  <c r="O343" i="20"/>
  <c r="O338" i="20"/>
  <c r="O332" i="20"/>
  <c r="O327" i="20"/>
  <c r="O322" i="20"/>
  <c r="O316" i="20"/>
  <c r="O312" i="20"/>
  <c r="O308" i="20"/>
  <c r="O304" i="20"/>
  <c r="O300" i="20"/>
  <c r="O296" i="20"/>
  <c r="O292" i="20"/>
  <c r="O288" i="20"/>
  <c r="O284" i="20"/>
  <c r="O280" i="20"/>
  <c r="O276" i="20"/>
  <c r="O272" i="20"/>
  <c r="O268" i="20"/>
  <c r="O264" i="20"/>
  <c r="O260" i="20"/>
  <c r="O256" i="20"/>
  <c r="O252" i="20"/>
  <c r="O248" i="20"/>
  <c r="O244" i="20"/>
  <c r="O240" i="20"/>
  <c r="O236" i="20"/>
  <c r="O232" i="20"/>
  <c r="O228" i="20"/>
  <c r="O224" i="20"/>
  <c r="O220" i="20"/>
  <c r="O216" i="20"/>
  <c r="O212" i="20"/>
  <c r="O208" i="20"/>
  <c r="O204" i="20"/>
  <c r="O200" i="20"/>
  <c r="O196" i="20"/>
  <c r="O192" i="20"/>
  <c r="O188" i="20"/>
  <c r="O184" i="20"/>
  <c r="O180" i="20"/>
  <c r="O1172" i="20"/>
  <c r="O1166" i="20"/>
  <c r="O1158" i="20"/>
  <c r="O1151" i="20"/>
  <c r="O1144" i="20"/>
  <c r="O1136" i="20"/>
  <c r="O1130" i="20"/>
  <c r="O1123" i="20"/>
  <c r="O1115" i="20"/>
  <c r="O1108" i="20"/>
  <c r="O1102" i="20"/>
  <c r="O1094" i="20"/>
  <c r="O1087" i="20"/>
  <c r="O1177" i="20"/>
  <c r="O1168" i="20"/>
  <c r="O1162" i="20"/>
  <c r="O1155" i="20"/>
  <c r="O1147" i="20"/>
  <c r="O1140" i="20"/>
  <c r="O1134" i="20"/>
  <c r="O1126" i="20"/>
  <c r="O1119" i="20"/>
  <c r="O1112" i="20"/>
  <c r="O1104" i="20"/>
  <c r="O1098" i="20"/>
  <c r="O1091" i="20"/>
  <c r="O1083" i="20"/>
  <c r="O1076" i="20"/>
  <c r="O1070" i="20"/>
  <c r="O1062" i="20"/>
  <c r="O1055" i="20"/>
  <c r="O1048" i="20"/>
  <c r="O1040" i="20"/>
  <c r="O1034" i="20"/>
  <c r="O1027" i="20"/>
  <c r="O1019" i="20"/>
  <c r="O1012" i="20"/>
  <c r="O1006" i="20"/>
  <c r="O998" i="20"/>
  <c r="O991" i="20"/>
  <c r="O984" i="20"/>
  <c r="O976" i="20"/>
  <c r="O970" i="20"/>
  <c r="O963" i="20"/>
  <c r="O955" i="20"/>
  <c r="O948" i="20"/>
  <c r="O942" i="20"/>
  <c r="O934" i="20"/>
  <c r="O927" i="20"/>
  <c r="O920" i="20"/>
  <c r="O912" i="20"/>
  <c r="O906" i="20"/>
  <c r="O899" i="20"/>
  <c r="O891" i="20"/>
  <c r="O884" i="20"/>
  <c r="O878" i="20"/>
  <c r="O870" i="20"/>
  <c r="O863" i="20"/>
  <c r="O856" i="20"/>
  <c r="O848" i="20"/>
  <c r="O842" i="20"/>
  <c r="O835" i="20"/>
  <c r="O827" i="20"/>
  <c r="O820" i="20"/>
  <c r="O814" i="20"/>
  <c r="O806" i="20"/>
  <c r="O799" i="20"/>
  <c r="O792" i="20"/>
  <c r="O784" i="20"/>
  <c r="O778" i="20"/>
  <c r="O771" i="20"/>
  <c r="O763" i="20"/>
  <c r="O756" i="20"/>
  <c r="O750" i="20"/>
  <c r="O742" i="20"/>
  <c r="O735" i="20"/>
  <c r="O728" i="20"/>
  <c r="O720" i="20"/>
  <c r="O714" i="20"/>
  <c r="O707" i="20"/>
  <c r="O699" i="20"/>
  <c r="O692" i="20"/>
  <c r="O686" i="20"/>
  <c r="O678" i="20"/>
  <c r="O671" i="20"/>
  <c r="O664" i="20"/>
  <c r="O656" i="20"/>
  <c r="O650" i="20"/>
  <c r="O1171" i="20"/>
  <c r="O1156" i="20"/>
  <c r="O1142" i="20"/>
  <c r="O1128" i="20"/>
  <c r="O1114" i="20"/>
  <c r="O1099" i="20"/>
  <c r="O1086" i="20"/>
  <c r="O1075" i="20"/>
  <c r="O1066" i="20"/>
  <c r="O1056" i="20"/>
  <c r="O1046" i="20"/>
  <c r="O1038" i="20"/>
  <c r="O1028" i="20"/>
  <c r="O1018" i="20"/>
  <c r="O1008" i="20"/>
  <c r="O1000" i="20"/>
  <c r="O990" i="20"/>
  <c r="O980" i="20"/>
  <c r="O971" i="20"/>
  <c r="O960" i="20"/>
  <c r="O952" i="20"/>
  <c r="O943" i="20"/>
  <c r="O932" i="20"/>
  <c r="O923" i="20"/>
  <c r="O915" i="20"/>
  <c r="O904" i="20"/>
  <c r="O895" i="20"/>
  <c r="O886" i="20"/>
  <c r="O875" i="20"/>
  <c r="O867" i="20"/>
  <c r="O858" i="20"/>
  <c r="O847" i="20"/>
  <c r="O838" i="20"/>
  <c r="O830" i="20"/>
  <c r="O819" i="20"/>
  <c r="O810" i="20"/>
  <c r="O800" i="20"/>
  <c r="O790" i="20"/>
  <c r="O782" i="20"/>
  <c r="O772" i="20"/>
  <c r="O762" i="20"/>
  <c r="O752" i="20"/>
  <c r="O744" i="20"/>
  <c r="O734" i="20"/>
  <c r="O724" i="20"/>
  <c r="O715" i="20"/>
  <c r="O704" i="20"/>
  <c r="O696" i="20"/>
  <c r="O687" i="20"/>
  <c r="O676" i="20"/>
  <c r="O667" i="20"/>
  <c r="O659" i="20"/>
  <c r="O648" i="20"/>
  <c r="O640" i="20"/>
  <c r="O634" i="20"/>
  <c r="O627" i="20"/>
  <c r="O619" i="20"/>
  <c r="O612" i="20"/>
  <c r="O606" i="20"/>
  <c r="O598" i="20"/>
  <c r="O591" i="20"/>
  <c r="O584" i="20"/>
  <c r="O576" i="20"/>
  <c r="O570" i="20"/>
  <c r="O563" i="20"/>
  <c r="O555" i="20"/>
  <c r="O548" i="20"/>
  <c r="O542" i="20"/>
  <c r="O534" i="20"/>
  <c r="O527" i="20"/>
  <c r="O520" i="20"/>
  <c r="O512" i="20"/>
  <c r="O506" i="20"/>
  <c r="O499" i="20"/>
  <c r="O491" i="20"/>
  <c r="O484" i="20"/>
  <c r="O478" i="20"/>
  <c r="O470" i="20"/>
  <c r="O463" i="20"/>
  <c r="O456" i="20"/>
  <c r="O448" i="20"/>
  <c r="O442" i="20"/>
  <c r="O435" i="20"/>
  <c r="O427" i="20"/>
  <c r="O420" i="20"/>
  <c r="O414" i="20"/>
  <c r="O406" i="20"/>
  <c r="O399" i="20"/>
  <c r="O392" i="20"/>
  <c r="O384" i="20"/>
  <c r="O378" i="20"/>
  <c r="O371" i="20"/>
  <c r="O363" i="20"/>
  <c r="O356" i="20"/>
  <c r="O350" i="20"/>
  <c r="O342" i="20"/>
  <c r="O335" i="20"/>
  <c r="O328" i="20"/>
  <c r="O320" i="20"/>
  <c r="O314" i="20"/>
  <c r="O309" i="20"/>
  <c r="O303" i="20"/>
  <c r="O298" i="20"/>
  <c r="O293" i="20"/>
  <c r="O287" i="20"/>
  <c r="O282" i="20"/>
  <c r="O277" i="20"/>
  <c r="O271" i="20"/>
  <c r="O266" i="20"/>
  <c r="O261" i="20"/>
  <c r="O255" i="20"/>
  <c r="O250" i="20"/>
  <c r="O245" i="20"/>
  <c r="O239" i="20"/>
  <c r="O234" i="20"/>
  <c r="O229" i="20"/>
  <c r="O223" i="20"/>
  <c r="O218" i="20"/>
  <c r="O213" i="20"/>
  <c r="O207" i="20"/>
  <c r="O202" i="20"/>
  <c r="O197" i="20"/>
  <c r="O191" i="20"/>
  <c r="O186" i="20"/>
  <c r="O181" i="20"/>
  <c r="O1167" i="20"/>
  <c r="O1152" i="20"/>
  <c r="O1139" i="20"/>
  <c r="O1124" i="20"/>
  <c r="O1110" i="20"/>
  <c r="O1096" i="20"/>
  <c r="O1082" i="20"/>
  <c r="O1072" i="20"/>
  <c r="O1064" i="20"/>
  <c r="O1054" i="20"/>
  <c r="O1044" i="20"/>
  <c r="O1035" i="20"/>
  <c r="O1024" i="20"/>
  <c r="O1016" i="20"/>
  <c r="O1007" i="20"/>
  <c r="O996" i="20"/>
  <c r="O987" i="20"/>
  <c r="O979" i="20"/>
  <c r="O968" i="20"/>
  <c r="O959" i="20"/>
  <c r="O950" i="20"/>
  <c r="O939" i="20"/>
  <c r="O931" i="20"/>
  <c r="O922" i="20"/>
  <c r="O911" i="20"/>
  <c r="O902" i="20"/>
  <c r="O894" i="20"/>
  <c r="O883" i="20"/>
  <c r="O874" i="20"/>
  <c r="O864" i="20"/>
  <c r="O854" i="20"/>
  <c r="O846" i="20"/>
  <c r="O836" i="20"/>
  <c r="O826" i="20"/>
  <c r="O816" i="20"/>
  <c r="O808" i="20"/>
  <c r="O798" i="20"/>
  <c r="O788" i="20"/>
  <c r="O779" i="20"/>
  <c r="O768" i="20"/>
  <c r="O760" i="20"/>
  <c r="O751" i="20"/>
  <c r="O740" i="20"/>
  <c r="O731" i="20"/>
  <c r="O723" i="20"/>
  <c r="O712" i="20"/>
  <c r="O703" i="20"/>
  <c r="O694" i="20"/>
  <c r="O683" i="20"/>
  <c r="O675" i="20"/>
  <c r="O666" i="20"/>
  <c r="O655" i="20"/>
  <c r="O646" i="20"/>
  <c r="O639" i="20"/>
  <c r="O632" i="20"/>
  <c r="O624" i="20"/>
  <c r="O618" i="20"/>
  <c r="O611" i="20"/>
  <c r="O603" i="20"/>
  <c r="O596" i="20"/>
  <c r="O590" i="20"/>
  <c r="O582" i="20"/>
  <c r="O575" i="20"/>
  <c r="O568" i="20"/>
  <c r="O560" i="20"/>
  <c r="O554" i="20"/>
  <c r="O547" i="20"/>
  <c r="O539" i="20"/>
  <c r="O532" i="20"/>
  <c r="O526" i="20"/>
  <c r="O518" i="20"/>
  <c r="O511" i="20"/>
  <c r="O504" i="20"/>
  <c r="O496" i="20"/>
  <c r="O490" i="20"/>
  <c r="O483" i="20"/>
  <c r="O475" i="20"/>
  <c r="O468" i="20"/>
  <c r="O462" i="20"/>
  <c r="O454" i="20"/>
  <c r="O447" i="20"/>
  <c r="O440" i="20"/>
  <c r="O432" i="20"/>
  <c r="O426" i="20"/>
  <c r="O419" i="20"/>
  <c r="O411" i="20"/>
  <c r="O404" i="20"/>
  <c r="O398" i="20"/>
  <c r="O390" i="20"/>
  <c r="O383" i="20"/>
  <c r="O376" i="20"/>
  <c r="O368" i="20"/>
  <c r="O362" i="20"/>
  <c r="O355" i="20"/>
  <c r="O347" i="20"/>
  <c r="O340" i="20"/>
  <c r="O334" i="20"/>
  <c r="O1163" i="20"/>
  <c r="O1135" i="20"/>
  <c r="O1107" i="20"/>
  <c r="O1080" i="20"/>
  <c r="O1060" i="20"/>
  <c r="O1043" i="20"/>
  <c r="O1023" i="20"/>
  <c r="O1003" i="20"/>
  <c r="O986" i="20"/>
  <c r="O966" i="20"/>
  <c r="O947" i="20"/>
  <c r="O928" i="20"/>
  <c r="O910" i="20"/>
  <c r="O890" i="20"/>
  <c r="O872" i="20"/>
  <c r="O852" i="20"/>
  <c r="O832" i="20"/>
  <c r="O815" i="20"/>
  <c r="O795" i="20"/>
  <c r="O776" i="20"/>
  <c r="O758" i="20"/>
  <c r="O739" i="20"/>
  <c r="O719" i="20"/>
  <c r="O702" i="20"/>
  <c r="O682" i="20"/>
  <c r="O662" i="20"/>
  <c r="O644" i="20"/>
  <c r="O630" i="20"/>
  <c r="O616" i="20"/>
  <c r="O602" i="20"/>
  <c r="O587" i="20"/>
  <c r="O574" i="20"/>
  <c r="O559" i="20"/>
  <c r="O544" i="20"/>
  <c r="O531" i="20"/>
  <c r="O516" i="20"/>
  <c r="O502" i="20"/>
  <c r="O488" i="20"/>
  <c r="O474" i="20"/>
  <c r="O459" i="20"/>
  <c r="O446" i="20"/>
  <c r="O431" i="20"/>
  <c r="O416" i="20"/>
  <c r="O403" i="20"/>
  <c r="O388" i="20"/>
  <c r="O374" i="20"/>
  <c r="O360" i="20"/>
  <c r="O346" i="20"/>
  <c r="O331" i="20"/>
  <c r="O323" i="20"/>
  <c r="O313" i="20"/>
  <c r="O306" i="20"/>
  <c r="O299" i="20"/>
  <c r="O291" i="20"/>
  <c r="O285" i="20"/>
  <c r="O278" i="20"/>
  <c r="O270" i="20"/>
  <c r="O263" i="20"/>
  <c r="O257" i="20"/>
  <c r="O249" i="20"/>
  <c r="O242" i="20"/>
  <c r="O235" i="20"/>
  <c r="O227" i="20"/>
  <c r="O221" i="20"/>
  <c r="O214" i="20"/>
  <c r="O206" i="20"/>
  <c r="O199" i="20"/>
  <c r="O193" i="20"/>
  <c r="O185" i="20"/>
  <c r="O178" i="20"/>
  <c r="O1150" i="20"/>
  <c r="O1120" i="20"/>
  <c r="O1092" i="20"/>
  <c r="O1071" i="20"/>
  <c r="O1051" i="20"/>
  <c r="O1032" i="20"/>
  <c r="O1014" i="20"/>
  <c r="O995" i="20"/>
  <c r="O975" i="20"/>
  <c r="O958" i="20"/>
  <c r="O938" i="20"/>
  <c r="O918" i="20"/>
  <c r="O900" i="20"/>
  <c r="O880" i="20"/>
  <c r="O862" i="20"/>
  <c r="O843" i="20"/>
  <c r="O824" i="20"/>
  <c r="O804" i="20"/>
  <c r="O787" i="20"/>
  <c r="O767" i="20"/>
  <c r="O747" i="20"/>
  <c r="O730" i="20"/>
  <c r="O710" i="20"/>
  <c r="O691" i="20"/>
  <c r="O672" i="20"/>
  <c r="O654" i="20"/>
  <c r="O638" i="20"/>
  <c r="O623" i="20"/>
  <c r="O608" i="20"/>
  <c r="O595" i="20"/>
  <c r="O580" i="20"/>
  <c r="O566" i="20"/>
  <c r="O552" i="20"/>
  <c r="O538" i="20"/>
  <c r="O523" i="20"/>
  <c r="O510" i="20"/>
  <c r="O495" i="20"/>
  <c r="O480" i="20"/>
  <c r="O467" i="20"/>
  <c r="O452" i="20"/>
  <c r="O438" i="20"/>
  <c r="O424" i="20"/>
  <c r="O410" i="20"/>
  <c r="O395" i="20"/>
  <c r="O382" i="20"/>
  <c r="O367" i="20"/>
  <c r="O352" i="20"/>
  <c r="O339" i="20"/>
  <c r="O326" i="20"/>
  <c r="O318" i="20"/>
  <c r="O310" i="20"/>
  <c r="O302" i="20"/>
  <c r="O295" i="20"/>
  <c r="O289" i="20"/>
  <c r="O281" i="20"/>
  <c r="O274" i="20"/>
  <c r="O267" i="20"/>
  <c r="O259" i="20"/>
  <c r="O253" i="20"/>
  <c r="O246" i="20"/>
  <c r="O238" i="20"/>
  <c r="O231" i="20"/>
  <c r="O225" i="20"/>
  <c r="O217" i="20"/>
  <c r="O210" i="20"/>
  <c r="O203" i="20"/>
  <c r="O195" i="20"/>
  <c r="O189" i="20"/>
  <c r="O182" i="20"/>
  <c r="O1174" i="20"/>
  <c r="O1118" i="20"/>
  <c r="O1067" i="20"/>
  <c r="O1030" i="20"/>
  <c r="O992" i="20"/>
  <c r="O954" i="20"/>
  <c r="O916" i="20"/>
  <c r="O879" i="20"/>
  <c r="O840" i="20"/>
  <c r="O803" i="20"/>
  <c r="O766" i="20"/>
  <c r="O726" i="20"/>
  <c r="O688" i="20"/>
  <c r="O651" i="20"/>
  <c r="O622" i="20"/>
  <c r="O592" i="20"/>
  <c r="O564" i="20"/>
  <c r="O536" i="20"/>
  <c r="O507" i="20"/>
  <c r="O479" i="20"/>
  <c r="O451" i="20"/>
  <c r="O422" i="20"/>
  <c r="O394" i="20"/>
  <c r="O366" i="20"/>
  <c r="O336" i="20"/>
  <c r="O315" i="20"/>
  <c r="O301" i="20"/>
  <c r="O286" i="20"/>
  <c r="O273" i="20"/>
  <c r="O258" i="20"/>
  <c r="O243" i="20"/>
  <c r="O230" i="20"/>
  <c r="O215" i="20"/>
  <c r="O201" i="20"/>
  <c r="O187" i="20"/>
  <c r="O1146" i="20"/>
  <c r="O1088" i="20"/>
  <c r="O1050" i="20"/>
  <c r="O1011" i="20"/>
  <c r="O974" i="20"/>
  <c r="O936" i="20"/>
  <c r="O896" i="20"/>
  <c r="O859" i="20"/>
  <c r="O822" i="20"/>
  <c r="O783" i="20"/>
  <c r="O746" i="20"/>
  <c r="O708" i="20"/>
  <c r="O670" i="20"/>
  <c r="O635" i="20"/>
  <c r="O607" i="20"/>
  <c r="O579" i="20"/>
  <c r="O550" i="20"/>
  <c r="O522" i="20"/>
  <c r="O494" i="20"/>
  <c r="O464" i="20"/>
  <c r="O436" i="20"/>
  <c r="O408" i="20"/>
  <c r="O379" i="20"/>
  <c r="O351" i="20"/>
  <c r="O324" i="20"/>
  <c r="O307" i="20"/>
  <c r="O294" i="20"/>
  <c r="O279" i="20"/>
  <c r="O265" i="20"/>
  <c r="O251" i="20"/>
  <c r="O237" i="20"/>
  <c r="O222" i="20"/>
  <c r="O209" i="20"/>
  <c r="O194" i="20"/>
  <c r="O179" i="20"/>
  <c r="O1103" i="20"/>
  <c r="O1022" i="20"/>
  <c r="O944" i="20"/>
  <c r="O868" i="20"/>
  <c r="O794" i="20"/>
  <c r="O718" i="20"/>
  <c r="O643" i="20"/>
  <c r="O586" i="20"/>
  <c r="O528" i="20"/>
  <c r="O472" i="20"/>
  <c r="O415" i="20"/>
  <c r="O358" i="20"/>
  <c r="O311" i="20"/>
  <c r="O283" i="20"/>
  <c r="O254" i="20"/>
  <c r="O226" i="20"/>
  <c r="O198" i="20"/>
  <c r="O1078" i="20"/>
  <c r="O1002" i="20"/>
  <c r="O926" i="20"/>
  <c r="O851" i="20"/>
  <c r="O774" i="20"/>
  <c r="O698" i="20"/>
  <c r="O628" i="20"/>
  <c r="O571" i="20"/>
  <c r="O515" i="20"/>
  <c r="O458" i="20"/>
  <c r="O400" i="20"/>
  <c r="O344" i="20"/>
  <c r="O305" i="20"/>
  <c r="O275" i="20"/>
  <c r="O247" i="20"/>
  <c r="O219" i="20"/>
  <c r="O190" i="20"/>
  <c r="O1039" i="20"/>
  <c r="O888" i="20"/>
  <c r="O736" i="20"/>
  <c r="O600" i="20"/>
  <c r="O486" i="20"/>
  <c r="O372" i="20"/>
  <c r="O290" i="20"/>
  <c r="O233" i="20"/>
  <c r="O1160" i="20"/>
  <c r="O982" i="20"/>
  <c r="O831" i="20"/>
  <c r="O680" i="20"/>
  <c r="O558" i="20"/>
  <c r="O443" i="20"/>
  <c r="O330" i="20"/>
  <c r="O269" i="20"/>
  <c r="O211" i="20"/>
  <c r="O907" i="20"/>
  <c r="O614" i="20"/>
  <c r="O387" i="20"/>
  <c r="O241" i="20"/>
  <c r="O1131" i="20"/>
  <c r="O1059" i="20"/>
  <c r="O755" i="20"/>
  <c r="O500" i="20"/>
  <c r="O297" i="20"/>
  <c r="O183" i="20"/>
  <c r="O964" i="20"/>
  <c r="O660" i="20"/>
  <c r="O430" i="20"/>
  <c r="O262" i="20"/>
  <c r="O811" i="20"/>
  <c r="O543" i="20"/>
  <c r="O319" i="20"/>
  <c r="O205" i="20"/>
  <c r="M1176" i="20"/>
  <c r="M1172" i="20"/>
  <c r="M1168" i="20"/>
  <c r="M1164" i="20"/>
  <c r="M1160" i="20"/>
  <c r="M1156" i="20"/>
  <c r="M1152" i="20"/>
  <c r="M1148" i="20"/>
  <c r="M1144" i="20"/>
  <c r="M1140" i="20"/>
  <c r="M1136" i="20"/>
  <c r="M1132" i="20"/>
  <c r="M1128" i="20"/>
  <c r="M1124" i="20"/>
  <c r="M1120" i="20"/>
  <c r="M1116" i="20"/>
  <c r="M1112" i="20"/>
  <c r="M1108" i="20"/>
  <c r="M1104" i="20"/>
  <c r="M1100" i="20"/>
  <c r="M1096" i="20"/>
  <c r="M1092" i="20"/>
  <c r="M1088" i="20"/>
  <c r="M1084" i="20"/>
  <c r="M1080" i="20"/>
  <c r="M1076" i="20"/>
  <c r="M1072" i="20"/>
  <c r="M1068" i="20"/>
  <c r="M1064" i="20"/>
  <c r="M1060" i="20"/>
  <c r="M1056" i="20"/>
  <c r="M1052" i="20"/>
  <c r="M1048" i="20"/>
  <c r="M1044" i="20"/>
  <c r="M1040" i="20"/>
  <c r="M1036" i="20"/>
  <c r="M1032" i="20"/>
  <c r="M1028" i="20"/>
  <c r="M1024" i="20"/>
  <c r="M1020" i="20"/>
  <c r="M1016" i="20"/>
  <c r="M1012" i="20"/>
  <c r="M1008" i="20"/>
  <c r="M1004" i="20"/>
  <c r="M1000" i="20"/>
  <c r="M996" i="20"/>
  <c r="M992" i="20"/>
  <c r="M988" i="20"/>
  <c r="M984" i="20"/>
  <c r="M980" i="20"/>
  <c r="M976" i="20"/>
  <c r="M972" i="20"/>
  <c r="M968" i="20"/>
  <c r="M964" i="20"/>
  <c r="M960" i="20"/>
  <c r="M956" i="20"/>
  <c r="M952" i="20"/>
  <c r="M948" i="20"/>
  <c r="M944" i="20"/>
  <c r="M940" i="20"/>
  <c r="M936" i="20"/>
  <c r="M932" i="20"/>
  <c r="M928" i="20"/>
  <c r="M924" i="20"/>
  <c r="M920" i="20"/>
  <c r="M916" i="20"/>
  <c r="M912" i="20"/>
  <c r="M908" i="20"/>
  <c r="M904" i="20"/>
  <c r="M900" i="20"/>
  <c r="M896" i="20"/>
  <c r="M892" i="20"/>
  <c r="M888" i="20"/>
  <c r="M884" i="20"/>
  <c r="M880" i="20"/>
  <c r="M876" i="20"/>
  <c r="M872" i="20"/>
  <c r="M868" i="20"/>
  <c r="M864" i="20"/>
  <c r="M860" i="20"/>
  <c r="M856" i="20"/>
  <c r="M852" i="20"/>
  <c r="M848" i="20"/>
  <c r="M844" i="20"/>
  <c r="M840" i="20"/>
  <c r="M836" i="20"/>
  <c r="M832" i="20"/>
  <c r="M828" i="20"/>
  <c r="M824" i="20"/>
  <c r="M820" i="20"/>
  <c r="M816" i="20"/>
  <c r="M812" i="20"/>
  <c r="M808" i="20"/>
  <c r="M804" i="20"/>
  <c r="M800" i="20"/>
  <c r="M796" i="20"/>
  <c r="M792" i="20"/>
  <c r="M788" i="20"/>
  <c r="M784" i="20"/>
  <c r="M780" i="20"/>
  <c r="M776" i="20"/>
  <c r="M772" i="20"/>
  <c r="M768" i="20"/>
  <c r="M764" i="20"/>
  <c r="M760" i="20"/>
  <c r="M756" i="20"/>
  <c r="M752" i="20"/>
  <c r="M748" i="20"/>
  <c r="M744" i="20"/>
  <c r="M740" i="20"/>
  <c r="M736" i="20"/>
  <c r="M732" i="20"/>
  <c r="M728" i="20"/>
  <c r="M724" i="20"/>
  <c r="M720" i="20"/>
  <c r="M716" i="20"/>
  <c r="M712" i="20"/>
  <c r="M708" i="20"/>
  <c r="M704" i="20"/>
  <c r="M700" i="20"/>
  <c r="M696" i="20"/>
  <c r="M692" i="20"/>
  <c r="M688" i="20"/>
  <c r="M684" i="20"/>
  <c r="M680" i="20"/>
  <c r="M676" i="20"/>
  <c r="M672" i="20"/>
  <c r="M668" i="20"/>
  <c r="M664" i="20"/>
  <c r="M660" i="20"/>
  <c r="M656" i="20"/>
  <c r="M652" i="20"/>
  <c r="M648" i="20"/>
  <c r="M644" i="20"/>
  <c r="M640" i="20"/>
  <c r="M636" i="20"/>
  <c r="M632" i="20"/>
  <c r="M628" i="20"/>
  <c r="M624" i="20"/>
  <c r="M620" i="20"/>
  <c r="M616" i="20"/>
  <c r="M612" i="20"/>
  <c r="M608" i="20"/>
  <c r="M604" i="20"/>
  <c r="M600" i="20"/>
  <c r="M596" i="20"/>
  <c r="M592" i="20"/>
  <c r="M588" i="20"/>
  <c r="M584" i="20"/>
  <c r="M580" i="20"/>
  <c r="M576" i="20"/>
  <c r="M572" i="20"/>
  <c r="M568" i="20"/>
  <c r="M564" i="20"/>
  <c r="M560" i="20"/>
  <c r="M556" i="20"/>
  <c r="M552" i="20"/>
  <c r="M548" i="20"/>
  <c r="M544" i="20"/>
  <c r="M540" i="20"/>
  <c r="M536" i="20"/>
  <c r="M532" i="20"/>
  <c r="M528" i="20"/>
  <c r="M524" i="20"/>
  <c r="M520" i="20"/>
  <c r="M516" i="20"/>
  <c r="M512" i="20"/>
  <c r="M508" i="20"/>
  <c r="M504" i="20"/>
  <c r="M500" i="20"/>
  <c r="M496" i="20"/>
  <c r="M492" i="20"/>
  <c r="M488" i="20"/>
  <c r="M484" i="20"/>
  <c r="M480" i="20"/>
  <c r="M476" i="20"/>
  <c r="M472" i="20"/>
  <c r="M468" i="20"/>
  <c r="M464" i="20"/>
  <c r="M460" i="20"/>
  <c r="M456" i="20"/>
  <c r="M452" i="20"/>
  <c r="M448" i="20"/>
  <c r="M444" i="20"/>
  <c r="M440" i="20"/>
  <c r="M436" i="20"/>
  <c r="M432" i="20"/>
  <c r="M428" i="20"/>
  <c r="M424" i="20"/>
  <c r="M420" i="20"/>
  <c r="M416" i="20"/>
  <c r="M412" i="20"/>
  <c r="M408" i="20"/>
  <c r="M404" i="20"/>
  <c r="M400" i="20"/>
  <c r="M396" i="20"/>
  <c r="M392" i="20"/>
  <c r="M388" i="20"/>
  <c r="M384" i="20"/>
  <c r="M380" i="20"/>
  <c r="M376" i="20"/>
  <c r="M372" i="20"/>
  <c r="M368" i="20"/>
  <c r="M364" i="20"/>
  <c r="M360" i="20"/>
  <c r="M356" i="20"/>
  <c r="M352" i="20"/>
  <c r="M348" i="20"/>
  <c r="M344" i="20"/>
  <c r="M340" i="20"/>
  <c r="M336" i="20"/>
  <c r="M332" i="20"/>
  <c r="M328" i="20"/>
  <c r="M324" i="20"/>
  <c r="M320" i="20"/>
  <c r="M316" i="20"/>
  <c r="M312" i="20"/>
  <c r="M308" i="20"/>
  <c r="M304" i="20"/>
  <c r="M300" i="20"/>
  <c r="M296" i="20"/>
  <c r="M292" i="20"/>
  <c r="M288" i="20"/>
  <c r="M284" i="20"/>
  <c r="M280" i="20"/>
  <c r="M276" i="20"/>
  <c r="M272" i="20"/>
  <c r="M268" i="20"/>
  <c r="M264" i="20"/>
  <c r="M260" i="20"/>
  <c r="M256" i="20"/>
  <c r="M252" i="20"/>
  <c r="M248" i="20"/>
  <c r="M244" i="20"/>
  <c r="M240" i="20"/>
  <c r="M236" i="20"/>
  <c r="M232" i="20"/>
  <c r="M228" i="20"/>
  <c r="M224" i="20"/>
  <c r="M220" i="20"/>
  <c r="M216" i="20"/>
  <c r="M212" i="20"/>
  <c r="M208" i="20"/>
  <c r="M204" i="20"/>
  <c r="M200" i="20"/>
  <c r="M196" i="20"/>
  <c r="M192" i="20"/>
  <c r="M188" i="20"/>
  <c r="M184" i="20"/>
  <c r="M180" i="20"/>
  <c r="M1175" i="20"/>
  <c r="M1170" i="20"/>
  <c r="M1165" i="20"/>
  <c r="M1159" i="20"/>
  <c r="M1154" i="20"/>
  <c r="M1149" i="20"/>
  <c r="M1143" i="20"/>
  <c r="M1138" i="20"/>
  <c r="M1133" i="20"/>
  <c r="M1171" i="20"/>
  <c r="M1163" i="20"/>
  <c r="M1157" i="20"/>
  <c r="M1150" i="20"/>
  <c r="M1142" i="20"/>
  <c r="M1135" i="20"/>
  <c r="M1129" i="20"/>
  <c r="M1123" i="20"/>
  <c r="M1118" i="20"/>
  <c r="M1113" i="20"/>
  <c r="M1107" i="20"/>
  <c r="M1102" i="20"/>
  <c r="M1097" i="20"/>
  <c r="M1091" i="20"/>
  <c r="M1086" i="20"/>
  <c r="M1081" i="20"/>
  <c r="M1075" i="20"/>
  <c r="M1070" i="20"/>
  <c r="M1065" i="20"/>
  <c r="M1059" i="20"/>
  <c r="M1054" i="20"/>
  <c r="M1049" i="20"/>
  <c r="M1043" i="20"/>
  <c r="M1038" i="20"/>
  <c r="M1033" i="20"/>
  <c r="M1027" i="20"/>
  <c r="M1022" i="20"/>
  <c r="M1017" i="20"/>
  <c r="M1011" i="20"/>
  <c r="M1006" i="20"/>
  <c r="M1001" i="20"/>
  <c r="M995" i="20"/>
  <c r="M990" i="20"/>
  <c r="M985" i="20"/>
  <c r="M979" i="20"/>
  <c r="M974" i="20"/>
  <c r="M969" i="20"/>
  <c r="M963" i="20"/>
  <c r="M958" i="20"/>
  <c r="M953" i="20"/>
  <c r="M947" i="20"/>
  <c r="M942" i="20"/>
  <c r="M937" i="20"/>
  <c r="M931" i="20"/>
  <c r="M926" i="20"/>
  <c r="M921" i="20"/>
  <c r="M915" i="20"/>
  <c r="M910" i="20"/>
  <c r="M905" i="20"/>
  <c r="M899" i="20"/>
  <c r="M894" i="20"/>
  <c r="M889" i="20"/>
  <c r="M883" i="20"/>
  <c r="M878" i="20"/>
  <c r="M873" i="20"/>
  <c r="M867" i="20"/>
  <c r="M862" i="20"/>
  <c r="M857" i="20"/>
  <c r="M851" i="20"/>
  <c r="M846" i="20"/>
  <c r="M841" i="20"/>
  <c r="M835" i="20"/>
  <c r="M830" i="20"/>
  <c r="M825" i="20"/>
  <c r="M819" i="20"/>
  <c r="M814" i="20"/>
  <c r="M809" i="20"/>
  <c r="M803" i="20"/>
  <c r="M798" i="20"/>
  <c r="M793" i="20"/>
  <c r="M787" i="20"/>
  <c r="M782" i="20"/>
  <c r="M777" i="20"/>
  <c r="M771" i="20"/>
  <c r="M766" i="20"/>
  <c r="M761" i="20"/>
  <c r="M755" i="20"/>
  <c r="M750" i="20"/>
  <c r="M745" i="20"/>
  <c r="M739" i="20"/>
  <c r="M734" i="20"/>
  <c r="M729" i="20"/>
  <c r="M723" i="20"/>
  <c r="M718" i="20"/>
  <c r="M713" i="20"/>
  <c r="M707" i="20"/>
  <c r="M702" i="20"/>
  <c r="M697" i="20"/>
  <c r="M691" i="20"/>
  <c r="M686" i="20"/>
  <c r="M681" i="20"/>
  <c r="M675" i="20"/>
  <c r="M670" i="20"/>
  <c r="M665" i="20"/>
  <c r="M659" i="20"/>
  <c r="M654" i="20"/>
  <c r="M649" i="20"/>
  <c r="M643" i="20"/>
  <c r="M638" i="20"/>
  <c r="M633" i="20"/>
  <c r="M627" i="20"/>
  <c r="M622" i="20"/>
  <c r="M617" i="20"/>
  <c r="M611" i="20"/>
  <c r="M606" i="20"/>
  <c r="M601" i="20"/>
  <c r="M595" i="20"/>
  <c r="M590" i="20"/>
  <c r="M585" i="20"/>
  <c r="M579" i="20"/>
  <c r="M574" i="20"/>
  <c r="M569" i="20"/>
  <c r="M563" i="20"/>
  <c r="M558" i="20"/>
  <c r="M553" i="20"/>
  <c r="M547" i="20"/>
  <c r="M542" i="20"/>
  <c r="M537" i="20"/>
  <c r="M531" i="20"/>
  <c r="M526" i="20"/>
  <c r="M521" i="20"/>
  <c r="M515" i="20"/>
  <c r="M510" i="20"/>
  <c r="M505" i="20"/>
  <c r="M499" i="20"/>
  <c r="M494" i="20"/>
  <c r="M489" i="20"/>
  <c r="M483" i="20"/>
  <c r="M478" i="20"/>
  <c r="M473" i="20"/>
  <c r="M467" i="20"/>
  <c r="M462" i="20"/>
  <c r="M457" i="20"/>
  <c r="M451" i="20"/>
  <c r="M446" i="20"/>
  <c r="M441" i="20"/>
  <c r="M435" i="20"/>
  <c r="M430" i="20"/>
  <c r="M425" i="20"/>
  <c r="M419" i="20"/>
  <c r="M414" i="20"/>
  <c r="M409" i="20"/>
  <c r="M403" i="20"/>
  <c r="M398" i="20"/>
  <c r="M393" i="20"/>
  <c r="M387" i="20"/>
  <c r="M382" i="20"/>
  <c r="M377" i="20"/>
  <c r="M371" i="20"/>
  <c r="M366" i="20"/>
  <c r="M361" i="20"/>
  <c r="M355" i="20"/>
  <c r="M350" i="20"/>
  <c r="M345" i="20"/>
  <c r="M339" i="20"/>
  <c r="M334" i="20"/>
  <c r="M329" i="20"/>
  <c r="M323" i="20"/>
  <c r="M318" i="20"/>
  <c r="M313" i="20"/>
  <c r="M307" i="20"/>
  <c r="M302" i="20"/>
  <c r="M297" i="20"/>
  <c r="M291" i="20"/>
  <c r="M286" i="20"/>
  <c r="M281" i="20"/>
  <c r="M275" i="20"/>
  <c r="M270" i="20"/>
  <c r="M265" i="20"/>
  <c r="M259" i="20"/>
  <c r="M254" i="20"/>
  <c r="M249" i="20"/>
  <c r="M243" i="20"/>
  <c r="M238" i="20"/>
  <c r="M233" i="20"/>
  <c r="M227" i="20"/>
  <c r="M222" i="20"/>
  <c r="M217" i="20"/>
  <c r="M211" i="20"/>
  <c r="M206" i="20"/>
  <c r="M201" i="20"/>
  <c r="M195" i="20"/>
  <c r="M190" i="20"/>
  <c r="M185" i="20"/>
  <c r="M179" i="20"/>
  <c r="M1174" i="20"/>
  <c r="M1167" i="20"/>
  <c r="M1161" i="20"/>
  <c r="M1153" i="20"/>
  <c r="M1146" i="20"/>
  <c r="M1139" i="20"/>
  <c r="M1131" i="20"/>
  <c r="M1126" i="20"/>
  <c r="M1121" i="20"/>
  <c r="M1115" i="20"/>
  <c r="M1110" i="20"/>
  <c r="M1105" i="20"/>
  <c r="M1099" i="20"/>
  <c r="M1094" i="20"/>
  <c r="M1089" i="20"/>
  <c r="M1083" i="20"/>
  <c r="M1078" i="20"/>
  <c r="M1073" i="20"/>
  <c r="M1067" i="20"/>
  <c r="M1062" i="20"/>
  <c r="M1057" i="20"/>
  <c r="M1051" i="20"/>
  <c r="M1046" i="20"/>
  <c r="M1041" i="20"/>
  <c r="M1035" i="20"/>
  <c r="M1030" i="20"/>
  <c r="M1025" i="20"/>
  <c r="M1019" i="20"/>
  <c r="M1014" i="20"/>
  <c r="M1009" i="20"/>
  <c r="M1003" i="20"/>
  <c r="M998" i="20"/>
  <c r="M993" i="20"/>
  <c r="M987" i="20"/>
  <c r="M982" i="20"/>
  <c r="M977" i="20"/>
  <c r="M971" i="20"/>
  <c r="M966" i="20"/>
  <c r="M961" i="20"/>
  <c r="M955" i="20"/>
  <c r="M950" i="20"/>
  <c r="M945" i="20"/>
  <c r="M939" i="20"/>
  <c r="M934" i="20"/>
  <c r="M929" i="20"/>
  <c r="M923" i="20"/>
  <c r="M918" i="20"/>
  <c r="M913" i="20"/>
  <c r="M907" i="20"/>
  <c r="M902" i="20"/>
  <c r="M897" i="20"/>
  <c r="M891" i="20"/>
  <c r="M886" i="20"/>
  <c r="M881" i="20"/>
  <c r="M875" i="20"/>
  <c r="M870" i="20"/>
  <c r="M865" i="20"/>
  <c r="M859" i="20"/>
  <c r="M854" i="20"/>
  <c r="M849" i="20"/>
  <c r="M843" i="20"/>
  <c r="M838" i="20"/>
  <c r="M833" i="20"/>
  <c r="M827" i="20"/>
  <c r="M822" i="20"/>
  <c r="M817" i="20"/>
  <c r="M811" i="20"/>
  <c r="M806" i="20"/>
  <c r="M801" i="20"/>
  <c r="M795" i="20"/>
  <c r="M790" i="20"/>
  <c r="M785" i="20"/>
  <c r="M779" i="20"/>
  <c r="M774" i="20"/>
  <c r="M769" i="20"/>
  <c r="M763" i="20"/>
  <c r="M758" i="20"/>
  <c r="M753" i="20"/>
  <c r="M747" i="20"/>
  <c r="M742" i="20"/>
  <c r="M737" i="20"/>
  <c r="M731" i="20"/>
  <c r="M726" i="20"/>
  <c r="M721" i="20"/>
  <c r="M715" i="20"/>
  <c r="M710" i="20"/>
  <c r="M705" i="20"/>
  <c r="M699" i="20"/>
  <c r="M694" i="20"/>
  <c r="M689" i="20"/>
  <c r="M683" i="20"/>
  <c r="M678" i="20"/>
  <c r="M673" i="20"/>
  <c r="M667" i="20"/>
  <c r="M662" i="20"/>
  <c r="M657" i="20"/>
  <c r="M651" i="20"/>
  <c r="M646" i="20"/>
  <c r="M641" i="20"/>
  <c r="M635" i="20"/>
  <c r="M630" i="20"/>
  <c r="M625" i="20"/>
  <c r="M619" i="20"/>
  <c r="M614" i="20"/>
  <c r="M609" i="20"/>
  <c r="M603" i="20"/>
  <c r="M598" i="20"/>
  <c r="M593" i="20"/>
  <c r="M587" i="20"/>
  <c r="M582" i="20"/>
  <c r="M577" i="20"/>
  <c r="M571" i="20"/>
  <c r="M566" i="20"/>
  <c r="M561" i="20"/>
  <c r="M555" i="20"/>
  <c r="M550" i="20"/>
  <c r="M545" i="20"/>
  <c r="M539" i="20"/>
  <c r="M534" i="20"/>
  <c r="M529" i="20"/>
  <c r="M523" i="20"/>
  <c r="M518" i="20"/>
  <c r="M513" i="20"/>
  <c r="M507" i="20"/>
  <c r="M502" i="20"/>
  <c r="M497" i="20"/>
  <c r="M491" i="20"/>
  <c r="M486" i="20"/>
  <c r="M481" i="20"/>
  <c r="M475" i="20"/>
  <c r="M470" i="20"/>
  <c r="M465" i="20"/>
  <c r="M459" i="20"/>
  <c r="M454" i="20"/>
  <c r="M449" i="20"/>
  <c r="M443" i="20"/>
  <c r="M438" i="20"/>
  <c r="M433" i="20"/>
  <c r="M427" i="20"/>
  <c r="M422" i="20"/>
  <c r="M417" i="20"/>
  <c r="M411" i="20"/>
  <c r="M406" i="20"/>
  <c r="M401" i="20"/>
  <c r="M395" i="20"/>
  <c r="M390" i="20"/>
  <c r="M385" i="20"/>
  <c r="M379" i="20"/>
  <c r="M374" i="20"/>
  <c r="M369" i="20"/>
  <c r="M363" i="20"/>
  <c r="M358" i="20"/>
  <c r="M353" i="20"/>
  <c r="M347" i="20"/>
  <c r="M342" i="20"/>
  <c r="M337" i="20"/>
  <c r="M331" i="20"/>
  <c r="M326" i="20"/>
  <c r="M321" i="20"/>
  <c r="M315" i="20"/>
  <c r="M310" i="20"/>
  <c r="M305" i="20"/>
  <c r="M299" i="20"/>
  <c r="M294" i="20"/>
  <c r="M289" i="20"/>
  <c r="M283" i="20"/>
  <c r="M278" i="20"/>
  <c r="M273" i="20"/>
  <c r="M267" i="20"/>
  <c r="M262" i="20"/>
  <c r="M257" i="20"/>
  <c r="M251" i="20"/>
  <c r="M246" i="20"/>
  <c r="M241" i="20"/>
  <c r="M235" i="20"/>
  <c r="M230" i="20"/>
  <c r="M225" i="20"/>
  <c r="M219" i="20"/>
  <c r="M214" i="20"/>
  <c r="M209" i="20"/>
  <c r="M203" i="20"/>
  <c r="M198" i="20"/>
  <c r="M193" i="20"/>
  <c r="M187" i="20"/>
  <c r="M182" i="20"/>
  <c r="M1173" i="20"/>
  <c r="M1158" i="20"/>
  <c r="M1145" i="20"/>
  <c r="M1130" i="20"/>
  <c r="M1119" i="20"/>
  <c r="M1109" i="20"/>
  <c r="M1098" i="20"/>
  <c r="M1087" i="20"/>
  <c r="M1077" i="20"/>
  <c r="M1066" i="20"/>
  <c r="M1055" i="20"/>
  <c r="M1045" i="20"/>
  <c r="M1034" i="20"/>
  <c r="M1023" i="20"/>
  <c r="M1013" i="20"/>
  <c r="M1002" i="20"/>
  <c r="M991" i="20"/>
  <c r="M981" i="20"/>
  <c r="M970" i="20"/>
  <c r="M959" i="20"/>
  <c r="M949" i="20"/>
  <c r="M938" i="20"/>
  <c r="M927" i="20"/>
  <c r="M917" i="20"/>
  <c r="M906" i="20"/>
  <c r="M895" i="20"/>
  <c r="M885" i="20"/>
  <c r="M874" i="20"/>
  <c r="M863" i="20"/>
  <c r="M853" i="20"/>
  <c r="M842" i="20"/>
  <c r="M831" i="20"/>
  <c r="M821" i="20"/>
  <c r="M810" i="20"/>
  <c r="M799" i="20"/>
  <c r="M789" i="20"/>
  <c r="M778" i="20"/>
  <c r="M767" i="20"/>
  <c r="M757" i="20"/>
  <c r="M746" i="20"/>
  <c r="M735" i="20"/>
  <c r="M725" i="20"/>
  <c r="M714" i="20"/>
  <c r="M703" i="20"/>
  <c r="M693" i="20"/>
  <c r="M682" i="20"/>
  <c r="M671" i="20"/>
  <c r="M661" i="20"/>
  <c r="M650" i="20"/>
  <c r="M639" i="20"/>
  <c r="M629" i="20"/>
  <c r="M618" i="20"/>
  <c r="M607" i="20"/>
  <c r="M597" i="20"/>
  <c r="M586" i="20"/>
  <c r="M575" i="20"/>
  <c r="M565" i="20"/>
  <c r="M554" i="20"/>
  <c r="M543" i="20"/>
  <c r="M533" i="20"/>
  <c r="M522" i="20"/>
  <c r="M511" i="20"/>
  <c r="M501" i="20"/>
  <c r="M490" i="20"/>
  <c r="M479" i="20"/>
  <c r="M469" i="20"/>
  <c r="M458" i="20"/>
  <c r="M447" i="20"/>
  <c r="M437" i="20"/>
  <c r="M426" i="20"/>
  <c r="M415" i="20"/>
  <c r="M405" i="20"/>
  <c r="M394" i="20"/>
  <c r="M383" i="20"/>
  <c r="M373" i="20"/>
  <c r="M362" i="20"/>
  <c r="M351" i="20"/>
  <c r="M341" i="20"/>
  <c r="M330" i="20"/>
  <c r="M319" i="20"/>
  <c r="M309" i="20"/>
  <c r="M298" i="20"/>
  <c r="M287" i="20"/>
  <c r="M277" i="20"/>
  <c r="M266" i="20"/>
  <c r="M255" i="20"/>
  <c r="M245" i="20"/>
  <c r="M234" i="20"/>
  <c r="M223" i="20"/>
  <c r="M213" i="20"/>
  <c r="M202" i="20"/>
  <c r="M191" i="20"/>
  <c r="M181" i="20"/>
  <c r="M1166" i="20"/>
  <c r="M1151" i="20"/>
  <c r="M1137" i="20"/>
  <c r="M1125" i="20"/>
  <c r="M1114" i="20"/>
  <c r="M1103" i="20"/>
  <c r="M1093" i="20"/>
  <c r="M1082" i="20"/>
  <c r="M1071" i="20"/>
  <c r="M1061" i="20"/>
  <c r="M1050" i="20"/>
  <c r="M1039" i="20"/>
  <c r="M1029" i="20"/>
  <c r="M1018" i="20"/>
  <c r="M1007" i="20"/>
  <c r="M997" i="20"/>
  <c r="M986" i="20"/>
  <c r="M975" i="20"/>
  <c r="M965" i="20"/>
  <c r="M954" i="20"/>
  <c r="M943" i="20"/>
  <c r="M933" i="20"/>
  <c r="M922" i="20"/>
  <c r="M911" i="20"/>
  <c r="M901" i="20"/>
  <c r="M890" i="20"/>
  <c r="M879" i="20"/>
  <c r="M869" i="20"/>
  <c r="M858" i="20"/>
  <c r="M847" i="20"/>
  <c r="M837" i="20"/>
  <c r="M826" i="20"/>
  <c r="M815" i="20"/>
  <c r="M805" i="20"/>
  <c r="M794" i="20"/>
  <c r="M783" i="20"/>
  <c r="M773" i="20"/>
  <c r="M762" i="20"/>
  <c r="M751" i="20"/>
  <c r="M741" i="20"/>
  <c r="M730" i="20"/>
  <c r="M719" i="20"/>
  <c r="M709" i="20"/>
  <c r="M698" i="20"/>
  <c r="M687" i="20"/>
  <c r="M677" i="20"/>
  <c r="M666" i="20"/>
  <c r="M655" i="20"/>
  <c r="M645" i="20"/>
  <c r="M634" i="20"/>
  <c r="M623" i="20"/>
  <c r="M613" i="20"/>
  <c r="M602" i="20"/>
  <c r="M591" i="20"/>
  <c r="M581" i="20"/>
  <c r="M570" i="20"/>
  <c r="M559" i="20"/>
  <c r="M549" i="20"/>
  <c r="M538" i="20"/>
  <c r="M527" i="20"/>
  <c r="M517" i="20"/>
  <c r="M506" i="20"/>
  <c r="M495" i="20"/>
  <c r="M485" i="20"/>
  <c r="M474" i="20"/>
  <c r="M463" i="20"/>
  <c r="M453" i="20"/>
  <c r="M442" i="20"/>
  <c r="M431" i="20"/>
  <c r="M421" i="20"/>
  <c r="M410" i="20"/>
  <c r="M399" i="20"/>
  <c r="M389" i="20"/>
  <c r="M378" i="20"/>
  <c r="M367" i="20"/>
  <c r="M357" i="20"/>
  <c r="M346" i="20"/>
  <c r="M335" i="20"/>
  <c r="M325" i="20"/>
  <c r="M314" i="20"/>
  <c r="M303" i="20"/>
  <c r="M293" i="20"/>
  <c r="M282" i="20"/>
  <c r="M271" i="20"/>
  <c r="M261" i="20"/>
  <c r="M250" i="20"/>
  <c r="M239" i="20"/>
  <c r="M229" i="20"/>
  <c r="M218" i="20"/>
  <c r="M207" i="20"/>
  <c r="M197" i="20"/>
  <c r="M186" i="20"/>
  <c r="M1169" i="20"/>
  <c r="M1141" i="20"/>
  <c r="M1117" i="20"/>
  <c r="M1095" i="20"/>
  <c r="M1074" i="20"/>
  <c r="M1053" i="20"/>
  <c r="M1031" i="20"/>
  <c r="M1010" i="20"/>
  <c r="M989" i="20"/>
  <c r="M967" i="20"/>
  <c r="M946" i="20"/>
  <c r="M925" i="20"/>
  <c r="M903" i="20"/>
  <c r="M882" i="20"/>
  <c r="M861" i="20"/>
  <c r="M839" i="20"/>
  <c r="M818" i="20"/>
  <c r="M797" i="20"/>
  <c r="M775" i="20"/>
  <c r="M754" i="20"/>
  <c r="M733" i="20"/>
  <c r="M711" i="20"/>
  <c r="M690" i="20"/>
  <c r="M669" i="20"/>
  <c r="M647" i="20"/>
  <c r="M626" i="20"/>
  <c r="M605" i="20"/>
  <c r="M583" i="20"/>
  <c r="M562" i="20"/>
  <c r="M541" i="20"/>
  <c r="M519" i="20"/>
  <c r="M498" i="20"/>
  <c r="M477" i="20"/>
  <c r="M455" i="20"/>
  <c r="M434" i="20"/>
  <c r="M413" i="20"/>
  <c r="M391" i="20"/>
  <c r="M370" i="20"/>
  <c r="M349" i="20"/>
  <c r="M327" i="20"/>
  <c r="M306" i="20"/>
  <c r="M285" i="20"/>
  <c r="M263" i="20"/>
  <c r="M242" i="20"/>
  <c r="M221" i="20"/>
  <c r="M199" i="20"/>
  <c r="M178" i="20"/>
  <c r="M1162" i="20"/>
  <c r="M1134" i="20"/>
  <c r="M1111" i="20"/>
  <c r="M1090" i="20"/>
  <c r="M1069" i="20"/>
  <c r="M1047" i="20"/>
  <c r="M1026" i="20"/>
  <c r="M1005" i="20"/>
  <c r="M983" i="20"/>
  <c r="M962" i="20"/>
  <c r="M941" i="20"/>
  <c r="M919" i="20"/>
  <c r="M898" i="20"/>
  <c r="M877" i="20"/>
  <c r="M855" i="20"/>
  <c r="M834" i="20"/>
  <c r="M813" i="20"/>
  <c r="M791" i="20"/>
  <c r="M770" i="20"/>
  <c r="M749" i="20"/>
  <c r="M727" i="20"/>
  <c r="M706" i="20"/>
  <c r="M685" i="20"/>
  <c r="M663" i="20"/>
  <c r="M642" i="20"/>
  <c r="M621" i="20"/>
  <c r="M599" i="20"/>
  <c r="M578" i="20"/>
  <c r="M557" i="20"/>
  <c r="M535" i="20"/>
  <c r="M514" i="20"/>
  <c r="M493" i="20"/>
  <c r="M471" i="20"/>
  <c r="M450" i="20"/>
  <c r="M429" i="20"/>
  <c r="M407" i="20"/>
  <c r="M386" i="20"/>
  <c r="M365" i="20"/>
  <c r="M343" i="20"/>
  <c r="M322" i="20"/>
  <c r="M301" i="20"/>
  <c r="M279" i="20"/>
  <c r="M258" i="20"/>
  <c r="M237" i="20"/>
  <c r="M215" i="20"/>
  <c r="M194" i="20"/>
  <c r="M1177" i="20"/>
  <c r="M1122" i="20"/>
  <c r="M1079" i="20"/>
  <c r="M1037" i="20"/>
  <c r="M994" i="20"/>
  <c r="M951" i="20"/>
  <c r="M909" i="20"/>
  <c r="M866" i="20"/>
  <c r="M823" i="20"/>
  <c r="M781" i="20"/>
  <c r="M738" i="20"/>
  <c r="M695" i="20"/>
  <c r="M653" i="20"/>
  <c r="M610" i="20"/>
  <c r="M567" i="20"/>
  <c r="M525" i="20"/>
  <c r="M482" i="20"/>
  <c r="M439" i="20"/>
  <c r="M397" i="20"/>
  <c r="M354" i="20"/>
  <c r="M311" i="20"/>
  <c r="M269" i="20"/>
  <c r="M226" i="20"/>
  <c r="M183" i="20"/>
  <c r="M1155" i="20"/>
  <c r="M1106" i="20"/>
  <c r="M1063" i="20"/>
  <c r="M1021" i="20"/>
  <c r="M978" i="20"/>
  <c r="M935" i="20"/>
  <c r="M893" i="20"/>
  <c r="M850" i="20"/>
  <c r="M807" i="20"/>
  <c r="M765" i="20"/>
  <c r="M722" i="20"/>
  <c r="M679" i="20"/>
  <c r="M637" i="20"/>
  <c r="M594" i="20"/>
  <c r="M551" i="20"/>
  <c r="M509" i="20"/>
  <c r="M466" i="20"/>
  <c r="M423" i="20"/>
  <c r="M381" i="20"/>
  <c r="M338" i="20"/>
  <c r="M295" i="20"/>
  <c r="M253" i="20"/>
  <c r="M210" i="20"/>
  <c r="M1127" i="20"/>
  <c r="M1042" i="20"/>
  <c r="M957" i="20"/>
  <c r="M871" i="20"/>
  <c r="M786" i="20"/>
  <c r="M701" i="20"/>
  <c r="M615" i="20"/>
  <c r="M530" i="20"/>
  <c r="M445" i="20"/>
  <c r="M359" i="20"/>
  <c r="M274" i="20"/>
  <c r="M189" i="20"/>
  <c r="M1085" i="20"/>
  <c r="M999" i="20"/>
  <c r="M914" i="20"/>
  <c r="M829" i="20"/>
  <c r="M743" i="20"/>
  <c r="M658" i="20"/>
  <c r="M573" i="20"/>
  <c r="M487" i="20"/>
  <c r="M402" i="20"/>
  <c r="M317" i="20"/>
  <c r="M231" i="20"/>
  <c r="M1147" i="20"/>
  <c r="M1058" i="20"/>
  <c r="M973" i="20"/>
  <c r="M887" i="20"/>
  <c r="M802" i="20"/>
  <c r="M717" i="20"/>
  <c r="M631" i="20"/>
  <c r="M546" i="20"/>
  <c r="M461" i="20"/>
  <c r="M375" i="20"/>
  <c r="M290" i="20"/>
  <c r="M205" i="20"/>
  <c r="M1101" i="20"/>
  <c r="M1015" i="20"/>
  <c r="M930" i="20"/>
  <c r="M845" i="20"/>
  <c r="M759" i="20"/>
  <c r="M674" i="20"/>
  <c r="M589" i="20"/>
  <c r="M503" i="20"/>
  <c r="M418" i="20"/>
  <c r="M333" i="20"/>
  <c r="M247" i="20"/>
  <c r="G168" i="20"/>
  <c r="L181" i="20"/>
  <c r="L178" i="20"/>
  <c r="L182" i="20"/>
  <c r="L179" i="20"/>
  <c r="L180" i="20"/>
  <c r="C172" i="20"/>
  <c r="B25" i="20"/>
  <c r="C25" i="20" s="1"/>
  <c r="R178" i="20"/>
  <c r="R182" i="20"/>
  <c r="R180" i="20"/>
  <c r="R183" i="20"/>
  <c r="R181" i="20"/>
  <c r="R179" i="20"/>
  <c r="N183" i="20"/>
  <c r="N182" i="20"/>
  <c r="N181" i="20"/>
  <c r="N180" i="20"/>
  <c r="N179" i="20"/>
  <c r="N178" i="20"/>
  <c r="P178" i="20"/>
  <c r="P181" i="20"/>
  <c r="P179" i="20"/>
  <c r="P182" i="20"/>
  <c r="P180" i="20"/>
  <c r="H179" i="20"/>
  <c r="H181" i="20"/>
  <c r="H178" i="20"/>
  <c r="H180" i="20"/>
  <c r="H182" i="20"/>
  <c r="J184" i="20"/>
  <c r="J183" i="20"/>
  <c r="J182" i="20"/>
  <c r="J181" i="20"/>
  <c r="J180" i="20"/>
  <c r="J179" i="20"/>
  <c r="J178" i="20"/>
  <c r="C184" i="20"/>
  <c r="D183" i="20"/>
  <c r="H48" i="19"/>
  <c r="H11" i="19"/>
  <c r="H12" i="19" s="1"/>
  <c r="E8" i="19"/>
  <c r="J9" i="16"/>
  <c r="E6" i="16" s="1"/>
  <c r="K43" i="16"/>
  <c r="J39" i="16"/>
  <c r="K37" i="16"/>
  <c r="K41" i="16" s="1"/>
  <c r="J36" i="16"/>
  <c r="J35" i="16"/>
  <c r="K33" i="16"/>
  <c r="J32" i="16"/>
  <c r="M30" i="16"/>
  <c r="J30" i="16"/>
  <c r="E45" i="16" s="1"/>
  <c r="E24" i="16"/>
  <c r="E11" i="16"/>
  <c r="J7" i="16"/>
  <c r="E28" i="16" s="1"/>
  <c r="J26" i="7"/>
  <c r="J28" i="7"/>
  <c r="J27" i="7"/>
  <c r="J43" i="16" l="1"/>
  <c r="E33" i="16" s="1"/>
  <c r="J37" i="16"/>
  <c r="J41" i="16" s="1"/>
  <c r="F183" i="20"/>
  <c r="L183" i="20"/>
  <c r="P183" i="20"/>
  <c r="H183" i="20"/>
  <c r="R184" i="20"/>
  <c r="N184" i="20"/>
  <c r="E1150" i="20"/>
  <c r="E1129" i="20"/>
  <c r="E1028" i="20"/>
  <c r="E979" i="20"/>
  <c r="E945" i="20"/>
  <c r="E902" i="20"/>
  <c r="E880" i="20"/>
  <c r="E861" i="20"/>
  <c r="E840" i="20"/>
  <c r="E823" i="20"/>
  <c r="E805" i="20"/>
  <c r="E784" i="20"/>
  <c r="E765" i="20"/>
  <c r="E750" i="20"/>
  <c r="E739" i="20"/>
  <c r="E729" i="20"/>
  <c r="E718" i="20"/>
  <c r="E707" i="20"/>
  <c r="E697" i="20"/>
  <c r="E686" i="20"/>
  <c r="E675" i="20"/>
  <c r="E665" i="20"/>
  <c r="E654" i="20"/>
  <c r="E643" i="20"/>
  <c r="E633" i="20"/>
  <c r="E622" i="20"/>
  <c r="E612" i="20"/>
  <c r="E604" i="20"/>
  <c r="E596" i="20"/>
  <c r="E588" i="20"/>
  <c r="E580" i="20"/>
  <c r="E572" i="20"/>
  <c r="E564" i="20"/>
  <c r="E556" i="20"/>
  <c r="E548" i="20"/>
  <c r="E540" i="20"/>
  <c r="E532" i="20"/>
  <c r="E525" i="20"/>
  <c r="E520" i="20"/>
  <c r="E514" i="20"/>
  <c r="E509" i="20"/>
  <c r="E504" i="20"/>
  <c r="E498" i="20"/>
  <c r="E493" i="20"/>
  <c r="E488" i="20"/>
  <c r="E482" i="20"/>
  <c r="E477" i="20"/>
  <c r="E472" i="20"/>
  <c r="E466" i="20"/>
  <c r="E461" i="20"/>
  <c r="E456" i="20"/>
  <c r="E1082" i="20"/>
  <c r="E1002" i="20"/>
  <c r="E953" i="20"/>
  <c r="E897" i="20"/>
  <c r="E869" i="20"/>
  <c r="E848" i="20"/>
  <c r="E819" i="20"/>
  <c r="E795" i="20"/>
  <c r="E769" i="20"/>
  <c r="E747" i="20"/>
  <c r="E734" i="20"/>
  <c r="E721" i="20"/>
  <c r="E705" i="20"/>
  <c r="E691" i="20"/>
  <c r="E678" i="20"/>
  <c r="E662" i="20"/>
  <c r="E649" i="20"/>
  <c r="E635" i="20"/>
  <c r="E619" i="20"/>
  <c r="E608" i="20"/>
  <c r="E598" i="20"/>
  <c r="E586" i="20"/>
  <c r="E576" i="20"/>
  <c r="E566" i="20"/>
  <c r="E554" i="20"/>
  <c r="E544" i="20"/>
  <c r="E534" i="20"/>
  <c r="E524" i="20"/>
  <c r="E517" i="20"/>
  <c r="E510" i="20"/>
  <c r="E502" i="20"/>
  <c r="E496" i="20"/>
  <c r="E489" i="20"/>
  <c r="E481" i="20"/>
  <c r="E474" i="20"/>
  <c r="E468" i="20"/>
  <c r="E460" i="20"/>
  <c r="E453" i="20"/>
  <c r="E448" i="20"/>
  <c r="E442" i="20"/>
  <c r="E437" i="20"/>
  <c r="E432" i="20"/>
  <c r="E426" i="20"/>
  <c r="E421" i="20"/>
  <c r="E416" i="20"/>
  <c r="E410" i="20"/>
  <c r="E405" i="20"/>
  <c r="E400" i="20"/>
  <c r="E394" i="20"/>
  <c r="E389" i="20"/>
  <c r="E384" i="20"/>
  <c r="E378" i="20"/>
  <c r="E373" i="20"/>
  <c r="E368" i="20"/>
  <c r="E362" i="20"/>
  <c r="E357" i="20"/>
  <c r="E352" i="20"/>
  <c r="E346" i="20"/>
  <c r="E341" i="20"/>
  <c r="E336" i="20"/>
  <c r="E330" i="20"/>
  <c r="E325" i="20"/>
  <c r="E320" i="20"/>
  <c r="E314" i="20"/>
  <c r="E310" i="20"/>
  <c r="E306" i="20"/>
  <c r="E302" i="20"/>
  <c r="E298" i="20"/>
  <c r="E294" i="20"/>
  <c r="E290" i="20"/>
  <c r="E286" i="20"/>
  <c r="E282" i="20"/>
  <c r="E278" i="20"/>
  <c r="E274" i="20"/>
  <c r="E270" i="20"/>
  <c r="E266" i="20"/>
  <c r="E262" i="20"/>
  <c r="E258" i="20"/>
  <c r="E254" i="20"/>
  <c r="E250" i="20"/>
  <c r="E246" i="20"/>
  <c r="E242" i="20"/>
  <c r="E238" i="20"/>
  <c r="E234" i="20"/>
  <c r="E230" i="20"/>
  <c r="E226" i="20"/>
  <c r="E222" i="20"/>
  <c r="E218" i="20"/>
  <c r="E214" i="20"/>
  <c r="E210" i="20"/>
  <c r="E206" i="20"/>
  <c r="E202" i="20"/>
  <c r="E198" i="20"/>
  <c r="E194" i="20"/>
  <c r="E190" i="20"/>
  <c r="E186" i="20"/>
  <c r="E182" i="20"/>
  <c r="E178" i="20"/>
  <c r="E1053" i="20"/>
  <c r="E974" i="20"/>
  <c r="E923" i="20"/>
  <c r="E883" i="20"/>
  <c r="E855" i="20"/>
  <c r="E833" i="20"/>
  <c r="E808" i="20"/>
  <c r="E780" i="20"/>
  <c r="E755" i="20"/>
  <c r="E742" i="20"/>
  <c r="E726" i="20"/>
  <c r="E713" i="20"/>
  <c r="E699" i="20"/>
  <c r="E683" i="20"/>
  <c r="E670" i="20"/>
  <c r="E657" i="20"/>
  <c r="E641" i="20"/>
  <c r="E627" i="20"/>
  <c r="E614" i="20"/>
  <c r="E602" i="20"/>
  <c r="E592" i="20"/>
  <c r="E582" i="20"/>
  <c r="E570" i="20"/>
  <c r="E560" i="20"/>
  <c r="E550" i="20"/>
  <c r="E538" i="20"/>
  <c r="E528" i="20"/>
  <c r="E521" i="20"/>
  <c r="E513" i="20"/>
  <c r="E506" i="20"/>
  <c r="E500" i="20"/>
  <c r="E492" i="20"/>
  <c r="E485" i="20"/>
  <c r="E478" i="20"/>
  <c r="E470" i="20"/>
  <c r="E464" i="20"/>
  <c r="E457" i="20"/>
  <c r="E450" i="20"/>
  <c r="E445" i="20"/>
  <c r="E440" i="20"/>
  <c r="E434" i="20"/>
  <c r="E429" i="20"/>
  <c r="E424" i="20"/>
  <c r="E418" i="20"/>
  <c r="E413" i="20"/>
  <c r="E408" i="20"/>
  <c r="E402" i="20"/>
  <c r="E397" i="20"/>
  <c r="E392" i="20"/>
  <c r="E386" i="20"/>
  <c r="E381" i="20"/>
  <c r="E376" i="20"/>
  <c r="E370" i="20"/>
  <c r="E365" i="20"/>
  <c r="E360" i="20"/>
  <c r="E354" i="20"/>
  <c r="E349" i="20"/>
  <c r="E344" i="20"/>
  <c r="E338" i="20"/>
  <c r="E333" i="20"/>
  <c r="E328" i="20"/>
  <c r="E322" i="20"/>
  <c r="E317" i="20"/>
  <c r="E312" i="20"/>
  <c r="E308" i="20"/>
  <c r="E304" i="20"/>
  <c r="E300" i="20"/>
  <c r="E296" i="20"/>
  <c r="E292" i="20"/>
  <c r="E288" i="20"/>
  <c r="E284" i="20"/>
  <c r="E280" i="20"/>
  <c r="E276" i="20"/>
  <c r="E272" i="20"/>
  <c r="E268" i="20"/>
  <c r="E264" i="20"/>
  <c r="E260" i="20"/>
  <c r="E256" i="20"/>
  <c r="E252" i="20"/>
  <c r="E248" i="20"/>
  <c r="E244" i="20"/>
  <c r="E240" i="20"/>
  <c r="E236" i="20"/>
  <c r="E232" i="20"/>
  <c r="E228" i="20"/>
  <c r="E224" i="20"/>
  <c r="E220" i="20"/>
  <c r="E216" i="20"/>
  <c r="E212" i="20"/>
  <c r="E208" i="20"/>
  <c r="E204" i="20"/>
  <c r="E200" i="20"/>
  <c r="E196" i="20"/>
  <c r="E192" i="20"/>
  <c r="E188" i="20"/>
  <c r="E184" i="20"/>
  <c r="E180" i="20"/>
  <c r="E958" i="20"/>
  <c r="E876" i="20"/>
  <c r="E827" i="20"/>
  <c r="E776" i="20"/>
  <c r="E737" i="20"/>
  <c r="E710" i="20"/>
  <c r="E681" i="20"/>
  <c r="E651" i="20"/>
  <c r="E625" i="20"/>
  <c r="E600" i="20"/>
  <c r="E578" i="20"/>
  <c r="E558" i="20"/>
  <c r="E536" i="20"/>
  <c r="E518" i="20"/>
  <c r="E505" i="20"/>
  <c r="E490" i="20"/>
  <c r="E476" i="20"/>
  <c r="E462" i="20"/>
  <c r="E449" i="20"/>
  <c r="E438" i="20"/>
  <c r="E428" i="20"/>
  <c r="E417" i="20"/>
  <c r="E406" i="20"/>
  <c r="E396" i="20"/>
  <c r="E385" i="20"/>
  <c r="E374" i="20"/>
  <c r="E364" i="20"/>
  <c r="E353" i="20"/>
  <c r="E342" i="20"/>
  <c r="E332" i="20"/>
  <c r="E321" i="20"/>
  <c r="E311" i="20"/>
  <c r="E303" i="20"/>
  <c r="E295" i="20"/>
  <c r="E287" i="20"/>
  <c r="E279" i="20"/>
  <c r="E271" i="20"/>
  <c r="E263" i="20"/>
  <c r="E255" i="20"/>
  <c r="E247" i="20"/>
  <c r="E239" i="20"/>
  <c r="E231" i="20"/>
  <c r="E223" i="20"/>
  <c r="E215" i="20"/>
  <c r="E207" i="20"/>
  <c r="E199" i="20"/>
  <c r="E191" i="20"/>
  <c r="E183" i="20"/>
  <c r="E1013" i="20"/>
  <c r="E915" i="20"/>
  <c r="E797" i="20"/>
  <c r="E753" i="20"/>
  <c r="E723" i="20"/>
  <c r="E667" i="20"/>
  <c r="E638" i="20"/>
  <c r="E590" i="20"/>
  <c r="E568" i="20"/>
  <c r="E526" i="20"/>
  <c r="E512" i="20"/>
  <c r="E484" i="20"/>
  <c r="E454" i="20"/>
  <c r="E433" i="20"/>
  <c r="E412" i="20"/>
  <c r="E390" i="20"/>
  <c r="E369" i="20"/>
  <c r="E358" i="20"/>
  <c r="E337" i="20"/>
  <c r="E326" i="20"/>
  <c r="E307" i="20"/>
  <c r="E299" i="20"/>
  <c r="E291" i="20"/>
  <c r="E275" i="20"/>
  <c r="E267" i="20"/>
  <c r="E251" i="20"/>
  <c r="E235" i="20"/>
  <c r="E219" i="20"/>
  <c r="E211" i="20"/>
  <c r="E195" i="20"/>
  <c r="E187" i="20"/>
  <c r="E791" i="20"/>
  <c r="E689" i="20"/>
  <c r="E630" i="20"/>
  <c r="E584" i="20"/>
  <c r="E542" i="20"/>
  <c r="E522" i="20"/>
  <c r="E494" i="20"/>
  <c r="E465" i="20"/>
  <c r="E441" i="20"/>
  <c r="E420" i="20"/>
  <c r="E398" i="20"/>
  <c r="E366" i="20"/>
  <c r="E345" i="20"/>
  <c r="E324" i="20"/>
  <c r="E305" i="20"/>
  <c r="E289" i="20"/>
  <c r="E273" i="20"/>
  <c r="E257" i="20"/>
  <c r="E249" i="20"/>
  <c r="E233" i="20"/>
  <c r="E217" i="20"/>
  <c r="E201" i="20"/>
  <c r="E185" i="20"/>
  <c r="E1072" i="20"/>
  <c r="E931" i="20"/>
  <c r="E865" i="20"/>
  <c r="E812" i="20"/>
  <c r="E763" i="20"/>
  <c r="E731" i="20"/>
  <c r="E702" i="20"/>
  <c r="E673" i="20"/>
  <c r="E646" i="20"/>
  <c r="E617" i="20"/>
  <c r="E594" i="20"/>
  <c r="E574" i="20"/>
  <c r="E552" i="20"/>
  <c r="E530" i="20"/>
  <c r="E516" i="20"/>
  <c r="E501" i="20"/>
  <c r="E486" i="20"/>
  <c r="E473" i="20"/>
  <c r="E458" i="20"/>
  <c r="E446" i="20"/>
  <c r="E436" i="20"/>
  <c r="E425" i="20"/>
  <c r="E414" i="20"/>
  <c r="E404" i="20"/>
  <c r="E393" i="20"/>
  <c r="E382" i="20"/>
  <c r="E372" i="20"/>
  <c r="E361" i="20"/>
  <c r="E350" i="20"/>
  <c r="E340" i="20"/>
  <c r="E329" i="20"/>
  <c r="E318" i="20"/>
  <c r="E309" i="20"/>
  <c r="E301" i="20"/>
  <c r="E293" i="20"/>
  <c r="E285" i="20"/>
  <c r="E277" i="20"/>
  <c r="E269" i="20"/>
  <c r="E261" i="20"/>
  <c r="E253" i="20"/>
  <c r="E245" i="20"/>
  <c r="E237" i="20"/>
  <c r="E229" i="20"/>
  <c r="E221" i="20"/>
  <c r="E213" i="20"/>
  <c r="E205" i="20"/>
  <c r="E197" i="20"/>
  <c r="E189" i="20"/>
  <c r="E181" i="20"/>
  <c r="E851" i="20"/>
  <c r="E694" i="20"/>
  <c r="E610" i="20"/>
  <c r="E546" i="20"/>
  <c r="E497" i="20"/>
  <c r="E469" i="20"/>
  <c r="E444" i="20"/>
  <c r="E422" i="20"/>
  <c r="E401" i="20"/>
  <c r="E380" i="20"/>
  <c r="E348" i="20"/>
  <c r="E316" i="20"/>
  <c r="E283" i="20"/>
  <c r="E259" i="20"/>
  <c r="E243" i="20"/>
  <c r="E227" i="20"/>
  <c r="E203" i="20"/>
  <c r="E179" i="20"/>
  <c r="E987" i="20"/>
  <c r="E894" i="20"/>
  <c r="E837" i="20"/>
  <c r="E745" i="20"/>
  <c r="E715" i="20"/>
  <c r="E659" i="20"/>
  <c r="E606" i="20"/>
  <c r="E562" i="20"/>
  <c r="E508" i="20"/>
  <c r="E480" i="20"/>
  <c r="E452" i="20"/>
  <c r="E430" i="20"/>
  <c r="E409" i="20"/>
  <c r="E388" i="20"/>
  <c r="E377" i="20"/>
  <c r="E356" i="20"/>
  <c r="E334" i="20"/>
  <c r="E313" i="20"/>
  <c r="E297" i="20"/>
  <c r="E281" i="20"/>
  <c r="E265" i="20"/>
  <c r="E241" i="20"/>
  <c r="E225" i="20"/>
  <c r="E209" i="20"/>
  <c r="E193" i="20"/>
  <c r="E759" i="20"/>
  <c r="E816" i="20"/>
  <c r="E872" i="20"/>
  <c r="E966" i="20"/>
  <c r="E1161" i="20"/>
  <c r="E1041" i="20"/>
  <c r="E982" i="20"/>
  <c r="E939" i="20"/>
  <c r="E899" i="20"/>
  <c r="E873" i="20"/>
  <c r="E852" i="20"/>
  <c r="E831" i="20"/>
  <c r="E809" i="20"/>
  <c r="E788" i="20"/>
  <c r="E767" i="20"/>
  <c r="E748" i="20"/>
  <c r="E732" i="20"/>
  <c r="E716" i="20"/>
  <c r="E700" i="20"/>
  <c r="E684" i="20"/>
  <c r="E668" i="20"/>
  <c r="E652" i="20"/>
  <c r="E636" i="20"/>
  <c r="E620" i="20"/>
  <c r="E1060" i="20"/>
  <c r="E977" i="20"/>
  <c r="E921" i="20"/>
  <c r="E877" i="20"/>
  <c r="E849" i="20"/>
  <c r="E821" i="20"/>
  <c r="E792" i="20"/>
  <c r="E764" i="20"/>
  <c r="E741" i="20"/>
  <c r="E719" i="20"/>
  <c r="E698" i="20"/>
  <c r="E677" i="20"/>
  <c r="E655" i="20"/>
  <c r="E634" i="20"/>
  <c r="E613" i="20"/>
  <c r="E597" i="20"/>
  <c r="E581" i="20"/>
  <c r="E565" i="20"/>
  <c r="E549" i="20"/>
  <c r="E533" i="20"/>
  <c r="E1045" i="20"/>
  <c r="E969" i="20"/>
  <c r="E913" i="20"/>
  <c r="E875" i="20"/>
  <c r="E845" i="20"/>
  <c r="E817" i="20"/>
  <c r="E789" i="20"/>
  <c r="E760" i="20"/>
  <c r="E738" i="20"/>
  <c r="E717" i="20"/>
  <c r="E695" i="20"/>
  <c r="E674" i="20"/>
  <c r="E653" i="20"/>
  <c r="E631" i="20"/>
  <c r="E611" i="20"/>
  <c r="E595" i="20"/>
  <c r="E579" i="20"/>
  <c r="E563" i="20"/>
  <c r="E547" i="20"/>
  <c r="E531" i="20"/>
  <c r="E515" i="20"/>
  <c r="E499" i="20"/>
  <c r="E483" i="20"/>
  <c r="E467" i="20"/>
  <c r="E451" i="20"/>
  <c r="E435" i="20"/>
  <c r="E419" i="20"/>
  <c r="E403" i="20"/>
  <c r="E387" i="20"/>
  <c r="E371" i="20"/>
  <c r="E355" i="20"/>
  <c r="E339" i="20"/>
  <c r="E323" i="20"/>
  <c r="E1133" i="20"/>
  <c r="E1074" i="20"/>
  <c r="E1029" i="20"/>
  <c r="E997" i="20"/>
  <c r="E975" i="20"/>
  <c r="E954" i="20"/>
  <c r="E933" i="20"/>
  <c r="E911" i="20"/>
  <c r="E1123" i="20"/>
  <c r="E1069" i="20"/>
  <c r="E1024" i="20"/>
  <c r="E994" i="20"/>
  <c r="E973" i="20"/>
  <c r="E951" i="20"/>
  <c r="E930" i="20"/>
  <c r="E909" i="20"/>
  <c r="E887" i="20"/>
  <c r="E870" i="20"/>
  <c r="E854" i="20"/>
  <c r="E838" i="20"/>
  <c r="E822" i="20"/>
  <c r="E806" i="20"/>
  <c r="E790" i="20"/>
  <c r="E774" i="20"/>
  <c r="E758" i="20"/>
  <c r="E896" i="20"/>
  <c r="E912" i="20"/>
  <c r="E928" i="20"/>
  <c r="E944" i="20"/>
  <c r="E960" i="20"/>
  <c r="E976" i="20"/>
  <c r="E992" i="20"/>
  <c r="E1012" i="20"/>
  <c r="E1040" i="20"/>
  <c r="E1076" i="20"/>
  <c r="E1118" i="20"/>
  <c r="E1169" i="20"/>
  <c r="E1159" i="20"/>
  <c r="E1007" i="20"/>
  <c r="E1026" i="20"/>
  <c r="E1049" i="20"/>
  <c r="E1077" i="20"/>
  <c r="E1107" i="20"/>
  <c r="E1145" i="20"/>
  <c r="E1175" i="20"/>
  <c r="E1062" i="20"/>
  <c r="E1084" i="20"/>
  <c r="E1106" i="20"/>
  <c r="E1134" i="20"/>
  <c r="E1163" i="20"/>
  <c r="E1023" i="20"/>
  <c r="E1039" i="20"/>
  <c r="E1055" i="20"/>
  <c r="E1071" i="20"/>
  <c r="E1087" i="20"/>
  <c r="E1103" i="20"/>
  <c r="E1125" i="20"/>
  <c r="E1146" i="20"/>
  <c r="E1167" i="20"/>
  <c r="E1112" i="20"/>
  <c r="E1128" i="20"/>
  <c r="E1144" i="20"/>
  <c r="E1160" i="20"/>
  <c r="E773" i="20"/>
  <c r="E829" i="20"/>
  <c r="E889" i="20"/>
  <c r="E995" i="20"/>
  <c r="E1122" i="20"/>
  <c r="E1022" i="20"/>
  <c r="E971" i="20"/>
  <c r="E929" i="20"/>
  <c r="E891" i="20"/>
  <c r="E868" i="20"/>
  <c r="E847" i="20"/>
  <c r="E825" i="20"/>
  <c r="E804" i="20"/>
  <c r="E783" i="20"/>
  <c r="E761" i="20"/>
  <c r="E744" i="20"/>
  <c r="E728" i="20"/>
  <c r="E712" i="20"/>
  <c r="E696" i="20"/>
  <c r="E680" i="20"/>
  <c r="E664" i="20"/>
  <c r="E648" i="20"/>
  <c r="E632" i="20"/>
  <c r="E616" i="20"/>
  <c r="E1030" i="20"/>
  <c r="E963" i="20"/>
  <c r="E905" i="20"/>
  <c r="E871" i="20"/>
  <c r="E843" i="20"/>
  <c r="E813" i="20"/>
  <c r="E785" i="20"/>
  <c r="E757" i="20"/>
  <c r="E735" i="20"/>
  <c r="E714" i="20"/>
  <c r="E693" i="20"/>
  <c r="E671" i="20"/>
  <c r="E650" i="20"/>
  <c r="E629" i="20"/>
  <c r="E609" i="20"/>
  <c r="E593" i="20"/>
  <c r="E577" i="20"/>
  <c r="E561" i="20"/>
  <c r="E545" i="20"/>
  <c r="E529" i="20"/>
  <c r="E1017" i="20"/>
  <c r="E955" i="20"/>
  <c r="E901" i="20"/>
  <c r="E867" i="20"/>
  <c r="E839" i="20"/>
  <c r="E811" i="20"/>
  <c r="E781" i="20"/>
  <c r="E754" i="20"/>
  <c r="E733" i="20"/>
  <c r="E711" i="20"/>
  <c r="E690" i="20"/>
  <c r="E669" i="20"/>
  <c r="E647" i="20"/>
  <c r="E626" i="20"/>
  <c r="E607" i="20"/>
  <c r="E591" i="20"/>
  <c r="E575" i="20"/>
  <c r="E559" i="20"/>
  <c r="E543" i="20"/>
  <c r="E527" i="20"/>
  <c r="E511" i="20"/>
  <c r="E495" i="20"/>
  <c r="E479" i="20"/>
  <c r="E463" i="20"/>
  <c r="E447" i="20"/>
  <c r="E431" i="20"/>
  <c r="E415" i="20"/>
  <c r="E399" i="20"/>
  <c r="E383" i="20"/>
  <c r="E367" i="20"/>
  <c r="E351" i="20"/>
  <c r="E335" i="20"/>
  <c r="E319" i="20"/>
  <c r="E1115" i="20"/>
  <c r="E1061" i="20"/>
  <c r="E1020" i="20"/>
  <c r="E991" i="20"/>
  <c r="E970" i="20"/>
  <c r="E949" i="20"/>
  <c r="E927" i="20"/>
  <c r="E906" i="20"/>
  <c r="E1110" i="20"/>
  <c r="E1054" i="20"/>
  <c r="E1014" i="20"/>
  <c r="E989" i="20"/>
  <c r="E967" i="20"/>
  <c r="E946" i="20"/>
  <c r="E925" i="20"/>
  <c r="E903" i="20"/>
  <c r="E882" i="20"/>
  <c r="E866" i="20"/>
  <c r="E850" i="20"/>
  <c r="E834" i="20"/>
  <c r="E818" i="20"/>
  <c r="E802" i="20"/>
  <c r="E786" i="20"/>
  <c r="E770" i="20"/>
  <c r="E884" i="20"/>
  <c r="E900" i="20"/>
  <c r="E916" i="20"/>
  <c r="E932" i="20"/>
  <c r="E948" i="20"/>
  <c r="E964" i="20"/>
  <c r="E980" i="20"/>
  <c r="E996" i="20"/>
  <c r="E1018" i="20"/>
  <c r="E1048" i="20"/>
  <c r="E1086" i="20"/>
  <c r="E1131" i="20"/>
  <c r="E1153" i="20"/>
  <c r="E1171" i="20"/>
  <c r="E1011" i="20"/>
  <c r="E1032" i="20"/>
  <c r="E1056" i="20"/>
  <c r="E1085" i="20"/>
  <c r="E1117" i="20"/>
  <c r="E1154" i="20"/>
  <c r="E1046" i="20"/>
  <c r="E1068" i="20"/>
  <c r="E1089" i="20"/>
  <c r="E1113" i="20"/>
  <c r="E1142" i="20"/>
  <c r="E1170" i="20"/>
  <c r="E1027" i="20"/>
  <c r="E1043" i="20"/>
  <c r="E1059" i="20"/>
  <c r="E1075" i="20"/>
  <c r="E1091" i="20"/>
  <c r="E1109" i="20"/>
  <c r="E1130" i="20"/>
  <c r="E1151" i="20"/>
  <c r="E1173" i="20"/>
  <c r="E1116" i="20"/>
  <c r="E1132" i="20"/>
  <c r="E1148" i="20"/>
  <c r="E1164" i="20"/>
  <c r="E787" i="20"/>
  <c r="E844" i="20"/>
  <c r="E910" i="20"/>
  <c r="E1036" i="20"/>
  <c r="E1090" i="20"/>
  <c r="E1005" i="20"/>
  <c r="E961" i="20"/>
  <c r="E918" i="20"/>
  <c r="E885" i="20"/>
  <c r="E863" i="20"/>
  <c r="E841" i="20"/>
  <c r="E820" i="20"/>
  <c r="E799" i="20"/>
  <c r="E777" i="20"/>
  <c r="E756" i="20"/>
  <c r="E740" i="20"/>
  <c r="E724" i="20"/>
  <c r="E708" i="20"/>
  <c r="E692" i="20"/>
  <c r="E676" i="20"/>
  <c r="E660" i="20"/>
  <c r="E644" i="20"/>
  <c r="E628" i="20"/>
  <c r="E1138" i="20"/>
  <c r="E1009" i="20"/>
  <c r="E947" i="20"/>
  <c r="E895" i="20"/>
  <c r="E864" i="20"/>
  <c r="E835" i="20"/>
  <c r="E807" i="20"/>
  <c r="E779" i="20"/>
  <c r="E751" i="20"/>
  <c r="E730" i="20"/>
  <c r="E709" i="20"/>
  <c r="E687" i="20"/>
  <c r="E666" i="20"/>
  <c r="E645" i="20"/>
  <c r="E623" i="20"/>
  <c r="E605" i="20"/>
  <c r="E589" i="20"/>
  <c r="E573" i="20"/>
  <c r="E557" i="20"/>
  <c r="E541" i="20"/>
  <c r="E1111" i="20"/>
  <c r="E998" i="20"/>
  <c r="E942" i="20"/>
  <c r="E890" i="20"/>
  <c r="E860" i="20"/>
  <c r="E832" i="20"/>
  <c r="E803" i="20"/>
  <c r="E775" i="20"/>
  <c r="E749" i="20"/>
  <c r="E727" i="20"/>
  <c r="E706" i="20"/>
  <c r="E685" i="20"/>
  <c r="E663" i="20"/>
  <c r="E642" i="20"/>
  <c r="E621" i="20"/>
  <c r="E603" i="20"/>
  <c r="E587" i="20"/>
  <c r="E571" i="20"/>
  <c r="E555" i="20"/>
  <c r="E539" i="20"/>
  <c r="E523" i="20"/>
  <c r="E507" i="20"/>
  <c r="E491" i="20"/>
  <c r="E475" i="20"/>
  <c r="E459" i="20"/>
  <c r="E443" i="20"/>
  <c r="E427" i="20"/>
  <c r="E411" i="20"/>
  <c r="E395" i="20"/>
  <c r="E379" i="20"/>
  <c r="E363" i="20"/>
  <c r="E347" i="20"/>
  <c r="E331" i="20"/>
  <c r="E315" i="20"/>
  <c r="E1101" i="20"/>
  <c r="E1050" i="20"/>
  <c r="E1010" i="20"/>
  <c r="E986" i="20"/>
  <c r="E965" i="20"/>
  <c r="E943" i="20"/>
  <c r="E922" i="20"/>
  <c r="E1176" i="20"/>
  <c r="E1093" i="20"/>
  <c r="E1044" i="20"/>
  <c r="E1008" i="20"/>
  <c r="E983" i="20"/>
  <c r="E962" i="20"/>
  <c r="E941" i="20"/>
  <c r="E919" i="20"/>
  <c r="E898" i="20"/>
  <c r="E878" i="20"/>
  <c r="E862" i="20"/>
  <c r="E846" i="20"/>
  <c r="E830" i="20"/>
  <c r="E814" i="20"/>
  <c r="E798" i="20"/>
  <c r="E782" i="20"/>
  <c r="E766" i="20"/>
  <c r="E888" i="20"/>
  <c r="E904" i="20"/>
  <c r="E920" i="20"/>
  <c r="E936" i="20"/>
  <c r="E952" i="20"/>
  <c r="E968" i="20"/>
  <c r="E984" i="20"/>
  <c r="E1001" i="20"/>
  <c r="E1025" i="20"/>
  <c r="E1058" i="20"/>
  <c r="E1096" i="20"/>
  <c r="E1147" i="20"/>
  <c r="E1139" i="20"/>
  <c r="E999" i="20"/>
  <c r="E1016" i="20"/>
  <c r="E1037" i="20"/>
  <c r="E1064" i="20"/>
  <c r="E1092" i="20"/>
  <c r="E1126" i="20"/>
  <c r="E1165" i="20"/>
  <c r="E1052" i="20"/>
  <c r="E1073" i="20"/>
  <c r="E1094" i="20"/>
  <c r="E1121" i="20"/>
  <c r="E1149" i="20"/>
  <c r="E1015" i="20"/>
  <c r="E1031" i="20"/>
  <c r="E1047" i="20"/>
  <c r="E1063" i="20"/>
  <c r="E1079" i="20"/>
  <c r="E1095" i="20"/>
  <c r="E1114" i="20"/>
  <c r="E1135" i="20"/>
  <c r="E1157" i="20"/>
  <c r="E1104" i="20"/>
  <c r="E1120" i="20"/>
  <c r="E1136" i="20"/>
  <c r="E1152" i="20"/>
  <c r="E1168" i="20"/>
  <c r="E801" i="20"/>
  <c r="E859" i="20"/>
  <c r="E937" i="20"/>
  <c r="E1102" i="20"/>
  <c r="E1065" i="20"/>
  <c r="E993" i="20"/>
  <c r="E950" i="20"/>
  <c r="E907" i="20"/>
  <c r="E879" i="20"/>
  <c r="E857" i="20"/>
  <c r="E836" i="20"/>
  <c r="E815" i="20"/>
  <c r="E793" i="20"/>
  <c r="E772" i="20"/>
  <c r="E752" i="20"/>
  <c r="E736" i="20"/>
  <c r="E720" i="20"/>
  <c r="E704" i="20"/>
  <c r="E688" i="20"/>
  <c r="E672" i="20"/>
  <c r="E656" i="20"/>
  <c r="E640" i="20"/>
  <c r="E624" i="20"/>
  <c r="E1097" i="20"/>
  <c r="E990" i="20"/>
  <c r="E934" i="20"/>
  <c r="E886" i="20"/>
  <c r="E856" i="20"/>
  <c r="E828" i="20"/>
  <c r="E800" i="20"/>
  <c r="E771" i="20"/>
  <c r="E746" i="20"/>
  <c r="E725" i="20"/>
  <c r="E703" i="20"/>
  <c r="E682" i="20"/>
  <c r="E661" i="20"/>
  <c r="E639" i="20"/>
  <c r="E618" i="20"/>
  <c r="E601" i="20"/>
  <c r="E585" i="20"/>
  <c r="E569" i="20"/>
  <c r="E553" i="20"/>
  <c r="E537" i="20"/>
  <c r="E1080" i="20"/>
  <c r="E985" i="20"/>
  <c r="E926" i="20"/>
  <c r="E881" i="20"/>
  <c r="E853" i="20"/>
  <c r="E824" i="20"/>
  <c r="E796" i="20"/>
  <c r="E768" i="20"/>
  <c r="E743" i="20"/>
  <c r="E722" i="20"/>
  <c r="E701" i="20"/>
  <c r="E679" i="20"/>
  <c r="E658" i="20"/>
  <c r="E637" i="20"/>
  <c r="E615" i="20"/>
  <c r="E599" i="20"/>
  <c r="E583" i="20"/>
  <c r="E567" i="20"/>
  <c r="E551" i="20"/>
  <c r="E535" i="20"/>
  <c r="E519" i="20"/>
  <c r="E503" i="20"/>
  <c r="E487" i="20"/>
  <c r="E471" i="20"/>
  <c r="E455" i="20"/>
  <c r="E439" i="20"/>
  <c r="E423" i="20"/>
  <c r="E407" i="20"/>
  <c r="E391" i="20"/>
  <c r="E375" i="20"/>
  <c r="E359" i="20"/>
  <c r="E343" i="20"/>
  <c r="E327" i="20"/>
  <c r="E1158" i="20"/>
  <c r="E1088" i="20"/>
  <c r="E1038" i="20"/>
  <c r="E1004" i="20"/>
  <c r="E981" i="20"/>
  <c r="E959" i="20"/>
  <c r="E938" i="20"/>
  <c r="E917" i="20"/>
  <c r="E1143" i="20"/>
  <c r="E1081" i="20"/>
  <c r="E1034" i="20"/>
  <c r="E1000" i="20"/>
  <c r="E978" i="20"/>
  <c r="E957" i="20"/>
  <c r="E935" i="20"/>
  <c r="E914" i="20"/>
  <c r="E893" i="20"/>
  <c r="E874" i="20"/>
  <c r="E858" i="20"/>
  <c r="E842" i="20"/>
  <c r="E826" i="20"/>
  <c r="E810" i="20"/>
  <c r="E794" i="20"/>
  <c r="E778" i="20"/>
  <c r="E762" i="20"/>
  <c r="E892" i="20"/>
  <c r="E908" i="20"/>
  <c r="E924" i="20"/>
  <c r="E940" i="20"/>
  <c r="E956" i="20"/>
  <c r="E972" i="20"/>
  <c r="E988" i="20"/>
  <c r="E1006" i="20"/>
  <c r="E1033" i="20"/>
  <c r="E1066" i="20"/>
  <c r="E1105" i="20"/>
  <c r="E1166" i="20"/>
  <c r="E1177" i="20"/>
  <c r="E1003" i="20"/>
  <c r="E1021" i="20"/>
  <c r="E1042" i="20"/>
  <c r="E1070" i="20"/>
  <c r="E1098" i="20"/>
  <c r="E1137" i="20"/>
  <c r="E1174" i="20"/>
  <c r="E1057" i="20"/>
  <c r="E1078" i="20"/>
  <c r="E1100" i="20"/>
  <c r="E1127" i="20"/>
  <c r="E1155" i="20"/>
  <c r="E1019" i="20"/>
  <c r="E1035" i="20"/>
  <c r="E1051" i="20"/>
  <c r="E1067" i="20"/>
  <c r="E1083" i="20"/>
  <c r="E1099" i="20"/>
  <c r="E1119" i="20"/>
  <c r="E1141" i="20"/>
  <c r="E1162" i="20"/>
  <c r="E1108" i="20"/>
  <c r="E1124" i="20"/>
  <c r="E1140" i="20"/>
  <c r="E1156" i="20"/>
  <c r="E1172" i="20"/>
  <c r="F180" i="20"/>
  <c r="F181" i="20"/>
  <c r="F178" i="20"/>
  <c r="F179" i="20"/>
  <c r="F182" i="20"/>
  <c r="C185" i="20"/>
  <c r="D184" i="20"/>
  <c r="H184" i="20" s="1"/>
  <c r="H18" i="19"/>
  <c r="H19" i="19" s="1"/>
  <c r="J11" i="16"/>
  <c r="E9" i="16" s="1"/>
  <c r="G9" i="16" s="1"/>
  <c r="G28" i="16"/>
  <c r="F28" i="16"/>
  <c r="E36" i="16"/>
  <c r="E25" i="16"/>
  <c r="J44" i="16" s="1"/>
  <c r="J33" i="16"/>
  <c r="E48" i="16" s="1"/>
  <c r="F184" i="20" l="1"/>
  <c r="R185" i="20"/>
  <c r="J185" i="20"/>
  <c r="N185" i="20"/>
  <c r="P184" i="20"/>
  <c r="L184" i="20"/>
  <c r="C186" i="20"/>
  <c r="D185" i="20"/>
  <c r="L185" i="20" s="1"/>
  <c r="H21" i="19"/>
  <c r="M34" i="16"/>
  <c r="E21" i="16"/>
  <c r="E20" i="16" s="1"/>
  <c r="G25" i="16"/>
  <c r="F185" i="20" l="1"/>
  <c r="P185" i="20"/>
  <c r="H185" i="20"/>
  <c r="R186" i="20"/>
  <c r="N186" i="20"/>
  <c r="J186" i="20"/>
  <c r="D186" i="20"/>
  <c r="F186" i="20" s="1"/>
  <c r="C187" i="20"/>
  <c r="E17" i="16"/>
  <c r="E22" i="16"/>
  <c r="G20" i="16"/>
  <c r="F20" i="16"/>
  <c r="P186" i="20" l="1"/>
  <c r="H186" i="20"/>
  <c r="J187" i="20"/>
  <c r="R187" i="20"/>
  <c r="N187" i="20"/>
  <c r="L186" i="20"/>
  <c r="C188" i="20"/>
  <c r="D187" i="20"/>
  <c r="F187" i="20" s="1"/>
  <c r="E18" i="16"/>
  <c r="E12" i="16"/>
  <c r="G22" i="16"/>
  <c r="F22" i="16"/>
  <c r="E51" i="16"/>
  <c r="E42" i="16"/>
  <c r="E54" i="16"/>
  <c r="E60" i="16"/>
  <c r="P187" i="20" l="1"/>
  <c r="J188" i="20"/>
  <c r="R188" i="20"/>
  <c r="N188" i="20"/>
  <c r="H187" i="20"/>
  <c r="L187" i="20"/>
  <c r="C189" i="20"/>
  <c r="D188" i="20"/>
  <c r="L188" i="20" s="1"/>
  <c r="F12" i="16"/>
  <c r="E57" i="16"/>
  <c r="E10" i="16"/>
  <c r="F188" i="20" l="1"/>
  <c r="R189" i="20"/>
  <c r="N189" i="20"/>
  <c r="J189" i="20"/>
  <c r="P188" i="20"/>
  <c r="H188" i="20"/>
  <c r="D189" i="20"/>
  <c r="F189" i="20" s="1"/>
  <c r="C190" i="20"/>
  <c r="E8" i="16"/>
  <c r="F10" i="16"/>
  <c r="E39" i="16"/>
  <c r="H189" i="20" l="1"/>
  <c r="R190" i="20"/>
  <c r="N190" i="20"/>
  <c r="J190" i="20"/>
  <c r="P189" i="20"/>
  <c r="L189" i="20"/>
  <c r="C191" i="20"/>
  <c r="D190" i="20"/>
  <c r="F190" i="20" s="1"/>
  <c r="F8" i="16"/>
  <c r="H190" i="20" l="1"/>
  <c r="J191" i="20"/>
  <c r="R191" i="20"/>
  <c r="N191" i="20"/>
  <c r="P190" i="20"/>
  <c r="L190" i="20"/>
  <c r="C192" i="20"/>
  <c r="D191" i="20"/>
  <c r="H191" i="20" s="1"/>
  <c r="R8" i="16"/>
  <c r="J10" i="16"/>
  <c r="E7" i="16" s="1"/>
  <c r="R192" i="20" l="1"/>
  <c r="N192" i="20"/>
  <c r="J192" i="20"/>
  <c r="P191" i="20"/>
  <c r="L191" i="20"/>
  <c r="F191" i="20"/>
  <c r="C193" i="20"/>
  <c r="D192" i="20"/>
  <c r="F192" i="20" s="1"/>
  <c r="Q14" i="16"/>
  <c r="R9" i="16"/>
  <c r="Q15" i="16" s="1"/>
  <c r="R193" i="20" l="1"/>
  <c r="J193" i="20"/>
  <c r="N193" i="20"/>
  <c r="P192" i="20"/>
  <c r="H192" i="20"/>
  <c r="L192" i="20"/>
  <c r="C194" i="20"/>
  <c r="D193" i="20"/>
  <c r="P193" i="20" s="1"/>
  <c r="J11" i="14"/>
  <c r="J10" i="14"/>
  <c r="E7" i="14" s="1"/>
  <c r="K51" i="14"/>
  <c r="J47" i="14"/>
  <c r="K45" i="14"/>
  <c r="K49" i="14" s="1"/>
  <c r="J44" i="14"/>
  <c r="J43" i="14"/>
  <c r="J45" i="14" s="1"/>
  <c r="K41" i="14"/>
  <c r="J40" i="14"/>
  <c r="J38" i="14"/>
  <c r="J7" i="14"/>
  <c r="M34" i="14"/>
  <c r="E32" i="14"/>
  <c r="E24" i="14"/>
  <c r="E11" i="14"/>
  <c r="E6" i="14"/>
  <c r="F32" i="14" l="1"/>
  <c r="G32" i="14"/>
  <c r="J51" i="14"/>
  <c r="F193" i="20"/>
  <c r="H193" i="20"/>
  <c r="R194" i="20"/>
  <c r="N194" i="20"/>
  <c r="J194" i="20"/>
  <c r="L193" i="20"/>
  <c r="D194" i="20"/>
  <c r="F194" i="20" s="1"/>
  <c r="C195" i="20"/>
  <c r="J49" i="14"/>
  <c r="E37" i="14"/>
  <c r="E40" i="14"/>
  <c r="E8" i="14"/>
  <c r="E49" i="14"/>
  <c r="J41" i="14"/>
  <c r="K53" i="7"/>
  <c r="E48" i="11"/>
  <c r="B35" i="11"/>
  <c r="B34" i="11"/>
  <c r="B33" i="11"/>
  <c r="B28" i="11"/>
  <c r="C29" i="11" s="1"/>
  <c r="B26" i="11"/>
  <c r="B19" i="11"/>
  <c r="C23" i="11" s="1"/>
  <c r="B16" i="11"/>
  <c r="B13" i="11"/>
  <c r="B10" i="11"/>
  <c r="B7" i="11"/>
  <c r="J24" i="7"/>
  <c r="E30" i="7" s="1"/>
  <c r="C36" i="11" l="1"/>
  <c r="D39" i="11" s="1"/>
  <c r="M38" i="14"/>
  <c r="H194" i="20"/>
  <c r="L194" i="20"/>
  <c r="R195" i="20"/>
  <c r="N195" i="20"/>
  <c r="J195" i="20"/>
  <c r="P194" i="20"/>
  <c r="C196" i="20"/>
  <c r="D195" i="20"/>
  <c r="F195" i="20" s="1"/>
  <c r="E52" i="14"/>
  <c r="D30" i="11"/>
  <c r="E42" i="11" s="1"/>
  <c r="E41" i="11"/>
  <c r="P195" i="20" l="1"/>
  <c r="R196" i="20"/>
  <c r="N196" i="20"/>
  <c r="J196" i="20"/>
  <c r="H195" i="20"/>
  <c r="L195" i="20"/>
  <c r="C197" i="20"/>
  <c r="D196" i="20"/>
  <c r="F196" i="20" s="1"/>
  <c r="G30" i="7"/>
  <c r="P196" i="20" l="1"/>
  <c r="L196" i="20"/>
  <c r="H196" i="20"/>
  <c r="R197" i="20"/>
  <c r="N197" i="20"/>
  <c r="J197" i="20"/>
  <c r="C198" i="20"/>
  <c r="D197" i="20"/>
  <c r="F197" i="20" s="1"/>
  <c r="J46" i="7"/>
  <c r="J45" i="7"/>
  <c r="J42" i="7"/>
  <c r="J40" i="7"/>
  <c r="J49" i="7"/>
  <c r="K47" i="7"/>
  <c r="K51" i="7" s="1"/>
  <c r="K43" i="7"/>
  <c r="M32" i="7"/>
  <c r="D48" i="8"/>
  <c r="D42" i="8"/>
  <c r="D38" i="8"/>
  <c r="D31" i="8"/>
  <c r="D25" i="8"/>
  <c r="D9" i="8"/>
  <c r="D14" i="8" s="1"/>
  <c r="D17" i="8" s="1"/>
  <c r="D5" i="8"/>
  <c r="D7" i="8" s="1"/>
  <c r="H197" i="20" l="1"/>
  <c r="L197" i="20"/>
  <c r="R198" i="20"/>
  <c r="N198" i="20"/>
  <c r="J198" i="20"/>
  <c r="P197" i="20"/>
  <c r="C199" i="20"/>
  <c r="D198" i="20"/>
  <c r="L198" i="20" s="1"/>
  <c r="J53" i="7"/>
  <c r="E35" i="7" s="1"/>
  <c r="E47" i="7"/>
  <c r="D50" i="8"/>
  <c r="D32" i="8"/>
  <c r="J47" i="7"/>
  <c r="J51" i="7" s="1"/>
  <c r="J43" i="7"/>
  <c r="E50" i="7" s="1"/>
  <c r="H198" i="20" l="1"/>
  <c r="F198" i="20"/>
  <c r="P198" i="20"/>
  <c r="J199" i="20"/>
  <c r="R199" i="20"/>
  <c r="N199" i="20"/>
  <c r="C200" i="20"/>
  <c r="D199" i="20"/>
  <c r="L199" i="20" s="1"/>
  <c r="M36" i="7"/>
  <c r="H199" i="20" l="1"/>
  <c r="F199" i="20"/>
  <c r="P199" i="20"/>
  <c r="N200" i="20"/>
  <c r="R200" i="20"/>
  <c r="J200" i="20"/>
  <c r="C201" i="20"/>
  <c r="D200" i="20"/>
  <c r="L200" i="20" s="1"/>
  <c r="E6" i="7"/>
  <c r="E38" i="7" s="1"/>
  <c r="E7" i="7"/>
  <c r="E24" i="7"/>
  <c r="E11" i="7"/>
  <c r="E9" i="7"/>
  <c r="G9" i="7" s="1"/>
  <c r="H200" i="20" l="1"/>
  <c r="R201" i="20"/>
  <c r="J201" i="20"/>
  <c r="N201" i="20"/>
  <c r="F200" i="20"/>
  <c r="P200" i="20"/>
  <c r="C202" i="20"/>
  <c r="D201" i="20"/>
  <c r="F201" i="20" s="1"/>
  <c r="F9" i="7"/>
  <c r="F30" i="7"/>
  <c r="E10" i="7"/>
  <c r="E41" i="7" s="1"/>
  <c r="E8" i="7"/>
  <c r="H201" i="20" l="1"/>
  <c r="P201" i="20"/>
  <c r="R202" i="20"/>
  <c r="N202" i="20"/>
  <c r="J202" i="20"/>
  <c r="L201" i="20"/>
  <c r="D202" i="20"/>
  <c r="F202" i="20" s="1"/>
  <c r="C203" i="20"/>
  <c r="E12" i="7"/>
  <c r="E59" i="7" s="1"/>
  <c r="F8" i="7"/>
  <c r="H202" i="20" l="1"/>
  <c r="L202" i="20"/>
  <c r="P202" i="20"/>
  <c r="J203" i="20"/>
  <c r="R203" i="20"/>
  <c r="N203" i="20"/>
  <c r="C204" i="20"/>
  <c r="D203" i="20"/>
  <c r="L203" i="20" s="1"/>
  <c r="F10" i="7"/>
  <c r="F12" i="7"/>
  <c r="E17" i="7"/>
  <c r="E18" i="7" s="1"/>
  <c r="H203" i="20" l="1"/>
  <c r="F203" i="20"/>
  <c r="P203" i="20"/>
  <c r="J204" i="20"/>
  <c r="R204" i="20"/>
  <c r="N204" i="20"/>
  <c r="C205" i="20"/>
  <c r="D204" i="20"/>
  <c r="F204" i="20" s="1"/>
  <c r="E20" i="7"/>
  <c r="H204" i="20" l="1"/>
  <c r="P204" i="20"/>
  <c r="R205" i="20"/>
  <c r="N205" i="20"/>
  <c r="J205" i="20"/>
  <c r="L204" i="20"/>
  <c r="D205" i="20"/>
  <c r="F205" i="20" s="1"/>
  <c r="C206" i="20"/>
  <c r="E21" i="7"/>
  <c r="E26" i="7" s="1"/>
  <c r="G20" i="7"/>
  <c r="F20" i="7"/>
  <c r="H205" i="20" l="1"/>
  <c r="R206" i="20"/>
  <c r="N206" i="20"/>
  <c r="J206" i="20"/>
  <c r="P205" i="20"/>
  <c r="L205" i="20"/>
  <c r="C207" i="20"/>
  <c r="D206" i="20"/>
  <c r="F206" i="20" s="1"/>
  <c r="E22" i="7"/>
  <c r="G22" i="7" s="1"/>
  <c r="G26" i="7"/>
  <c r="F26" i="7"/>
  <c r="H206" i="20" l="1"/>
  <c r="P206" i="20"/>
  <c r="J207" i="20"/>
  <c r="R207" i="20"/>
  <c r="N207" i="20"/>
  <c r="L206" i="20"/>
  <c r="C208" i="20"/>
  <c r="D207" i="20"/>
  <c r="F207" i="20" s="1"/>
  <c r="F22" i="7"/>
  <c r="E56" i="7"/>
  <c r="E44" i="7"/>
  <c r="E53" i="7"/>
  <c r="E62" i="7"/>
  <c r="H207" i="20" l="1"/>
  <c r="P207" i="20"/>
  <c r="L207" i="20"/>
  <c r="R208" i="20"/>
  <c r="N208" i="20"/>
  <c r="J208" i="20"/>
  <c r="C209" i="20"/>
  <c r="D208" i="20"/>
  <c r="P208" i="20" s="1"/>
  <c r="E9" i="14"/>
  <c r="E10" i="14" l="1"/>
  <c r="E43" i="14" s="1"/>
  <c r="G9" i="14"/>
  <c r="H208" i="20"/>
  <c r="L208" i="20"/>
  <c r="R209" i="20"/>
  <c r="J209" i="20"/>
  <c r="N209" i="20"/>
  <c r="F208" i="20"/>
  <c r="D209" i="20"/>
  <c r="F209" i="20" s="1"/>
  <c r="C210" i="20"/>
  <c r="F10" i="14"/>
  <c r="E12" i="14"/>
  <c r="H209" i="20" l="1"/>
  <c r="P209" i="20"/>
  <c r="L209" i="20"/>
  <c r="R210" i="20"/>
  <c r="N210" i="20"/>
  <c r="J210" i="20"/>
  <c r="D210" i="20"/>
  <c r="F210" i="20" s="1"/>
  <c r="C211" i="20"/>
  <c r="F12" i="14"/>
  <c r="E17" i="14"/>
  <c r="E61" i="14"/>
  <c r="H210" i="20" l="1"/>
  <c r="P210" i="20"/>
  <c r="R211" i="20"/>
  <c r="N211" i="20"/>
  <c r="J211" i="20"/>
  <c r="L210" i="20"/>
  <c r="C212" i="20"/>
  <c r="D211" i="20"/>
  <c r="L211" i="20" s="1"/>
  <c r="E18" i="14"/>
  <c r="E20" i="14" s="1"/>
  <c r="H211" i="20" l="1"/>
  <c r="P211" i="20"/>
  <c r="F211" i="20"/>
  <c r="R212" i="20"/>
  <c r="J212" i="20"/>
  <c r="N212" i="20"/>
  <c r="C213" i="20"/>
  <c r="D212" i="20"/>
  <c r="P212" i="20" s="1"/>
  <c r="E21" i="14"/>
  <c r="E22" i="14" s="1"/>
  <c r="E25" i="14"/>
  <c r="F20" i="14"/>
  <c r="G20" i="14"/>
  <c r="H212" i="20" l="1"/>
  <c r="F212" i="20"/>
  <c r="R213" i="20"/>
  <c r="N213" i="20"/>
  <c r="J213" i="20"/>
  <c r="H213" i="20"/>
  <c r="L212" i="20"/>
  <c r="C214" i="20"/>
  <c r="D213" i="20"/>
  <c r="L213" i="20" s="1"/>
  <c r="G25" i="14"/>
  <c r="E64" i="14"/>
  <c r="F25" i="14"/>
  <c r="G22" i="14"/>
  <c r="E55" i="14"/>
  <c r="E58" i="14"/>
  <c r="F22" i="14"/>
  <c r="E46" i="14"/>
  <c r="F213" i="20" l="1"/>
  <c r="R214" i="20"/>
  <c r="N214" i="20"/>
  <c r="J214" i="20"/>
  <c r="P213" i="20"/>
  <c r="C215" i="20"/>
  <c r="D214" i="20"/>
  <c r="P214" i="20" s="1"/>
  <c r="H214" i="20" l="1"/>
  <c r="F214" i="20"/>
  <c r="L214" i="20"/>
  <c r="J215" i="20"/>
  <c r="N215" i="20"/>
  <c r="R215" i="20"/>
  <c r="C216" i="20"/>
  <c r="D215" i="20"/>
  <c r="L215" i="20" s="1"/>
  <c r="H215" i="20" l="1"/>
  <c r="N216" i="20"/>
  <c r="R216" i="20"/>
  <c r="J216" i="20"/>
  <c r="F215" i="20"/>
  <c r="P215" i="20"/>
  <c r="C217" i="20"/>
  <c r="D216" i="20"/>
  <c r="F216" i="20" s="1"/>
  <c r="H216" i="20" l="1"/>
  <c r="P216" i="20"/>
  <c r="R217" i="20"/>
  <c r="J217" i="20"/>
  <c r="N217" i="20"/>
  <c r="L216" i="20"/>
  <c r="C218" i="20"/>
  <c r="D217" i="20"/>
  <c r="P217" i="20" s="1"/>
  <c r="H217" i="20" l="1"/>
  <c r="F217" i="20"/>
  <c r="L217" i="20"/>
  <c r="R218" i="20"/>
  <c r="N218" i="20"/>
  <c r="J218" i="20"/>
  <c r="D218" i="20"/>
  <c r="F218" i="20" s="1"/>
  <c r="C219" i="20"/>
  <c r="H218" i="20" l="1"/>
  <c r="P218" i="20"/>
  <c r="L218" i="20"/>
  <c r="J219" i="20"/>
  <c r="R219" i="20"/>
  <c r="N219" i="20"/>
  <c r="C220" i="20"/>
  <c r="D219" i="20"/>
  <c r="L219" i="20" s="1"/>
  <c r="H219" i="20" l="1"/>
  <c r="F219" i="20"/>
  <c r="P219" i="20"/>
  <c r="R220" i="20"/>
  <c r="J220" i="20"/>
  <c r="N220" i="20"/>
  <c r="C221" i="20"/>
  <c r="D220" i="20"/>
  <c r="L220" i="20" s="1"/>
  <c r="H220" i="20" l="1"/>
  <c r="F220" i="20"/>
  <c r="P220" i="20"/>
  <c r="R221" i="20"/>
  <c r="N221" i="20"/>
  <c r="J221" i="20"/>
  <c r="C222" i="20"/>
  <c r="D221" i="20"/>
  <c r="L221" i="20" s="1"/>
  <c r="H221" i="20" l="1"/>
  <c r="R222" i="20"/>
  <c r="N222" i="20"/>
  <c r="J222" i="20"/>
  <c r="F221" i="20"/>
  <c r="P221" i="20"/>
  <c r="C223" i="20"/>
  <c r="D222" i="20"/>
  <c r="L222" i="20" s="1"/>
  <c r="H222" i="20" l="1"/>
  <c r="F222" i="20"/>
  <c r="J223" i="20"/>
  <c r="R223" i="20"/>
  <c r="N223" i="20"/>
  <c r="P222" i="20"/>
  <c r="C224" i="20"/>
  <c r="D223" i="20"/>
  <c r="L223" i="20" s="1"/>
  <c r="H223" i="20" l="1"/>
  <c r="F223" i="20"/>
  <c r="P223" i="20"/>
  <c r="R224" i="20"/>
  <c r="N224" i="20"/>
  <c r="J224" i="20"/>
  <c r="D224" i="20"/>
  <c r="P224" i="20" s="1"/>
  <c r="C225" i="20"/>
  <c r="H224" i="20" l="1"/>
  <c r="F224" i="20"/>
  <c r="L224" i="20"/>
  <c r="R225" i="20"/>
  <c r="J225" i="20"/>
  <c r="N225" i="20"/>
  <c r="C226" i="20"/>
  <c r="D225" i="20"/>
  <c r="F225" i="20" s="1"/>
  <c r="H225" i="20" l="1"/>
  <c r="R226" i="20"/>
  <c r="N226" i="20"/>
  <c r="J226" i="20"/>
  <c r="L225" i="20"/>
  <c r="P225" i="20"/>
  <c r="C227" i="20"/>
  <c r="D226" i="20"/>
  <c r="F226" i="20" s="1"/>
  <c r="H226" i="20" l="1"/>
  <c r="P226" i="20"/>
  <c r="R227" i="20"/>
  <c r="N227" i="20"/>
  <c r="J227" i="20"/>
  <c r="L226" i="20"/>
  <c r="D227" i="20"/>
  <c r="F227" i="20" s="1"/>
  <c r="C228" i="20"/>
  <c r="H227" i="20" l="1"/>
  <c r="P227" i="20"/>
  <c r="R228" i="20"/>
  <c r="N228" i="20"/>
  <c r="J228" i="20"/>
  <c r="L227" i="20"/>
  <c r="C229" i="20"/>
  <c r="D228" i="20"/>
  <c r="L228" i="20" s="1"/>
  <c r="H228" i="20" l="1"/>
  <c r="F228" i="20"/>
  <c r="P228" i="20"/>
  <c r="R229" i="20"/>
  <c r="N229" i="20"/>
  <c r="J229" i="20"/>
  <c r="C230" i="20"/>
  <c r="D229" i="20"/>
  <c r="L229" i="20" s="1"/>
  <c r="H229" i="20" l="1"/>
  <c r="F229" i="20"/>
  <c r="P229" i="20"/>
  <c r="R230" i="20"/>
  <c r="N230" i="20"/>
  <c r="J230" i="20"/>
  <c r="D230" i="20"/>
  <c r="L230" i="20" s="1"/>
  <c r="C231" i="20"/>
  <c r="H230" i="20" l="1"/>
  <c r="P230" i="20"/>
  <c r="F230" i="20"/>
  <c r="J231" i="20"/>
  <c r="R231" i="20"/>
  <c r="N231" i="20"/>
  <c r="C232" i="20"/>
  <c r="D231" i="20"/>
  <c r="F231" i="20" s="1"/>
  <c r="H231" i="20" l="1"/>
  <c r="P231" i="20"/>
  <c r="N232" i="20"/>
  <c r="R232" i="20"/>
  <c r="J232" i="20"/>
  <c r="L231" i="20"/>
  <c r="C233" i="20"/>
  <c r="D232" i="20"/>
  <c r="F232" i="20" s="1"/>
  <c r="H232" i="20" l="1"/>
  <c r="R233" i="20"/>
  <c r="J233" i="20"/>
  <c r="N233" i="20"/>
  <c r="P232" i="20"/>
  <c r="L232" i="20"/>
  <c r="D233" i="20"/>
  <c r="F233" i="20" s="1"/>
  <c r="C234" i="20"/>
  <c r="H233" i="20" l="1"/>
  <c r="P233" i="20"/>
  <c r="R234" i="20"/>
  <c r="N234" i="20"/>
  <c r="J234" i="20"/>
  <c r="L233" i="20"/>
  <c r="D234" i="20"/>
  <c r="F234" i="20" s="1"/>
  <c r="C235" i="20"/>
  <c r="H234" i="20" l="1"/>
  <c r="L234" i="20"/>
  <c r="P234" i="20"/>
  <c r="J235" i="20"/>
  <c r="R235" i="20"/>
  <c r="N235" i="20"/>
  <c r="C236" i="20"/>
  <c r="D235" i="20"/>
  <c r="P235" i="20" s="1"/>
  <c r="H235" i="20" l="1"/>
  <c r="F235" i="20"/>
  <c r="L235" i="20"/>
  <c r="J236" i="20"/>
  <c r="N236" i="20"/>
  <c r="R236" i="20"/>
  <c r="C237" i="20"/>
  <c r="D236" i="20"/>
  <c r="F236" i="20" s="1"/>
  <c r="H236" i="20" l="1"/>
  <c r="L236" i="20"/>
  <c r="P236" i="20"/>
  <c r="R237" i="20"/>
  <c r="N237" i="20"/>
  <c r="J237" i="20"/>
  <c r="C238" i="20"/>
  <c r="D237" i="20"/>
  <c r="L237" i="20" s="1"/>
  <c r="H237" i="20" l="1"/>
  <c r="F237" i="20"/>
  <c r="R238" i="20"/>
  <c r="N238" i="20"/>
  <c r="J238" i="20"/>
  <c r="P237" i="20"/>
  <c r="C239" i="20"/>
  <c r="D238" i="20"/>
  <c r="L238" i="20" s="1"/>
  <c r="H238" i="20" l="1"/>
  <c r="F238" i="20"/>
  <c r="P238" i="20"/>
  <c r="J239" i="20"/>
  <c r="R239" i="20"/>
  <c r="N239" i="20"/>
  <c r="C240" i="20"/>
  <c r="D239" i="20"/>
  <c r="L239" i="20" s="1"/>
  <c r="H239" i="20" l="1"/>
  <c r="F239" i="20"/>
  <c r="R240" i="20"/>
  <c r="N240" i="20"/>
  <c r="J240" i="20"/>
  <c r="P239" i="20"/>
  <c r="C241" i="20"/>
  <c r="D240" i="20"/>
  <c r="F240" i="20" s="1"/>
  <c r="H240" i="20" l="1"/>
  <c r="R241" i="20"/>
  <c r="J241" i="20"/>
  <c r="N241" i="20"/>
  <c r="P240" i="20"/>
  <c r="L240" i="20"/>
  <c r="C242" i="20"/>
  <c r="D241" i="20"/>
  <c r="F241" i="20" s="1"/>
  <c r="H241" i="20" l="1"/>
  <c r="P241" i="20"/>
  <c r="L241" i="20"/>
  <c r="R242" i="20"/>
  <c r="N242" i="20"/>
  <c r="J242" i="20"/>
  <c r="C243" i="20"/>
  <c r="D242" i="20"/>
  <c r="L242" i="20" s="1"/>
  <c r="H242" i="20" l="1"/>
  <c r="F242" i="20"/>
  <c r="P242" i="20"/>
  <c r="R243" i="20"/>
  <c r="N243" i="20"/>
  <c r="J243" i="20"/>
  <c r="C244" i="20"/>
  <c r="D243" i="20"/>
  <c r="F243" i="20" s="1"/>
  <c r="H243" i="20" l="1"/>
  <c r="P243" i="20"/>
  <c r="L243" i="20"/>
  <c r="R244" i="20"/>
  <c r="J244" i="20"/>
  <c r="N244" i="20"/>
  <c r="C245" i="20"/>
  <c r="D244" i="20"/>
  <c r="F244" i="20" s="1"/>
  <c r="H244" i="20" l="1"/>
  <c r="L244" i="20"/>
  <c r="R245" i="20"/>
  <c r="N245" i="20"/>
  <c r="J245" i="20"/>
  <c r="P244" i="20"/>
  <c r="D245" i="20"/>
  <c r="F245" i="20" s="1"/>
  <c r="C246" i="20"/>
  <c r="H245" i="20" l="1"/>
  <c r="L245" i="20"/>
  <c r="R246" i="20"/>
  <c r="N246" i="20"/>
  <c r="J246" i="20"/>
  <c r="P245" i="20"/>
  <c r="C247" i="20"/>
  <c r="D246" i="20"/>
  <c r="P246" i="20" s="1"/>
  <c r="H246" i="20" l="1"/>
  <c r="L246" i="20"/>
  <c r="J247" i="20"/>
  <c r="N247" i="20"/>
  <c r="R247" i="20"/>
  <c r="F246" i="20"/>
  <c r="C248" i="20"/>
  <c r="D247" i="20"/>
  <c r="L247" i="20" s="1"/>
  <c r="H247" i="20" l="1"/>
  <c r="F247" i="20"/>
  <c r="P247" i="20"/>
  <c r="N248" i="20"/>
  <c r="R248" i="20"/>
  <c r="J248" i="20"/>
  <c r="C249" i="20"/>
  <c r="D248" i="20"/>
  <c r="F248" i="20" s="1"/>
  <c r="H248" i="20" l="1"/>
  <c r="L248" i="20"/>
  <c r="P248" i="20"/>
  <c r="R249" i="20"/>
  <c r="J249" i="20"/>
  <c r="N249" i="20"/>
  <c r="C250" i="20"/>
  <c r="D249" i="20"/>
  <c r="L249" i="20" s="1"/>
  <c r="H249" i="20" l="1"/>
  <c r="F249" i="20"/>
  <c r="P249" i="20"/>
  <c r="R250" i="20"/>
  <c r="N250" i="20"/>
  <c r="J250" i="20"/>
  <c r="D250" i="20"/>
  <c r="F250" i="20" s="1"/>
  <c r="C251" i="20"/>
  <c r="H250" i="20" l="1"/>
  <c r="P250" i="20"/>
  <c r="L250" i="20"/>
  <c r="J251" i="20"/>
  <c r="R251" i="20"/>
  <c r="N251" i="20"/>
  <c r="C252" i="20"/>
  <c r="D251" i="20"/>
  <c r="F251" i="20" s="1"/>
  <c r="H251" i="20" l="1"/>
  <c r="L251" i="20"/>
  <c r="J252" i="20"/>
  <c r="R252" i="20"/>
  <c r="N252" i="20"/>
  <c r="P251" i="20"/>
  <c r="C253" i="20"/>
  <c r="D252" i="20"/>
  <c r="L252" i="20" s="1"/>
  <c r="H252" i="20" l="1"/>
  <c r="P252" i="20"/>
  <c r="F252" i="20"/>
  <c r="R253" i="20"/>
  <c r="N253" i="20"/>
  <c r="J253" i="20"/>
  <c r="C254" i="20"/>
  <c r="D253" i="20"/>
  <c r="F253" i="20" s="1"/>
  <c r="H253" i="20" l="1"/>
  <c r="P253" i="20"/>
  <c r="L253" i="20"/>
  <c r="R254" i="20"/>
  <c r="N254" i="20"/>
  <c r="J254" i="20"/>
  <c r="C255" i="20"/>
  <c r="D254" i="20"/>
  <c r="F254" i="20" s="1"/>
  <c r="H254" i="20" l="1"/>
  <c r="P254" i="20"/>
  <c r="L254" i="20"/>
  <c r="J255" i="20"/>
  <c r="R255" i="20"/>
  <c r="N255" i="20"/>
  <c r="C256" i="20"/>
  <c r="D255" i="20"/>
  <c r="L255" i="20" s="1"/>
  <c r="H255" i="20" l="1"/>
  <c r="F255" i="20"/>
  <c r="R256" i="20"/>
  <c r="N256" i="20"/>
  <c r="J256" i="20"/>
  <c r="P255" i="20"/>
  <c r="C257" i="20"/>
  <c r="D256" i="20"/>
  <c r="L256" i="20" s="1"/>
  <c r="H256" i="20" l="1"/>
  <c r="F256" i="20"/>
  <c r="P256" i="20"/>
  <c r="R257" i="20"/>
  <c r="J257" i="20"/>
  <c r="N257" i="20"/>
  <c r="C258" i="20"/>
  <c r="D257" i="20"/>
  <c r="L257" i="20" s="1"/>
  <c r="H257" i="20" l="1"/>
  <c r="P257" i="20"/>
  <c r="R258" i="20"/>
  <c r="N258" i="20"/>
  <c r="J258" i="20"/>
  <c r="F257" i="20"/>
  <c r="D258" i="20"/>
  <c r="F258" i="20" s="1"/>
  <c r="C259" i="20"/>
  <c r="H258" i="20" l="1"/>
  <c r="P258" i="20"/>
  <c r="L258" i="20"/>
  <c r="R259" i="20"/>
  <c r="N259" i="20"/>
  <c r="J259" i="20"/>
  <c r="C260" i="20"/>
  <c r="D259" i="20"/>
  <c r="F259" i="20" s="1"/>
  <c r="H259" i="20" l="1"/>
  <c r="P259" i="20"/>
  <c r="L259" i="20"/>
  <c r="R260" i="20"/>
  <c r="N260" i="20"/>
  <c r="J260" i="20"/>
  <c r="C261" i="20"/>
  <c r="D260" i="20"/>
  <c r="F260" i="20" s="1"/>
  <c r="H260" i="20" l="1"/>
  <c r="P260" i="20"/>
  <c r="L260" i="20"/>
  <c r="R261" i="20"/>
  <c r="N261" i="20"/>
  <c r="J261" i="20"/>
  <c r="D261" i="20"/>
  <c r="L261" i="20" s="1"/>
  <c r="C262" i="20"/>
  <c r="H261" i="20" l="1"/>
  <c r="P261" i="20"/>
  <c r="F261" i="20"/>
  <c r="R262" i="20"/>
  <c r="N262" i="20"/>
  <c r="J262" i="20"/>
  <c r="D262" i="20"/>
  <c r="F262" i="20" s="1"/>
  <c r="C263" i="20"/>
  <c r="H262" i="20" l="1"/>
  <c r="L262" i="20"/>
  <c r="J263" i="20"/>
  <c r="R263" i="20"/>
  <c r="N263" i="20"/>
  <c r="P262" i="20"/>
  <c r="D263" i="20"/>
  <c r="F263" i="20" s="1"/>
  <c r="C264" i="20"/>
  <c r="H263" i="20" l="1"/>
  <c r="P263" i="20"/>
  <c r="N264" i="20"/>
  <c r="R264" i="20"/>
  <c r="J264" i="20"/>
  <c r="L263" i="20"/>
  <c r="D264" i="20"/>
  <c r="P264" i="20" s="1"/>
  <c r="C265" i="20"/>
  <c r="H264" i="20" l="1"/>
  <c r="R265" i="20"/>
  <c r="J265" i="20"/>
  <c r="N265" i="20"/>
  <c r="L264" i="20"/>
  <c r="F264" i="20"/>
  <c r="D265" i="20"/>
  <c r="F265" i="20" s="1"/>
  <c r="C266" i="20"/>
  <c r="H265" i="20" l="1"/>
  <c r="P265" i="20"/>
  <c r="R266" i="20"/>
  <c r="N266" i="20"/>
  <c r="J266" i="20"/>
  <c r="L265" i="20"/>
  <c r="D266" i="20"/>
  <c r="F266" i="20" s="1"/>
  <c r="C267" i="20"/>
  <c r="H266" i="20" l="1"/>
  <c r="L266" i="20"/>
  <c r="J267" i="20"/>
  <c r="R267" i="20"/>
  <c r="N267" i="20"/>
  <c r="P266" i="20"/>
  <c r="C268" i="20"/>
  <c r="D267" i="20"/>
  <c r="P267" i="20" s="1"/>
  <c r="H267" i="20" l="1"/>
  <c r="F267" i="20"/>
  <c r="L267" i="20"/>
  <c r="J268" i="20"/>
  <c r="R268" i="20"/>
  <c r="N268" i="20"/>
  <c r="C269" i="20"/>
  <c r="D268" i="20"/>
  <c r="L268" i="20" s="1"/>
  <c r="H268" i="20" l="1"/>
  <c r="P268" i="20"/>
  <c r="R269" i="20"/>
  <c r="N269" i="20"/>
  <c r="J269" i="20"/>
  <c r="F268" i="20"/>
  <c r="C270" i="20"/>
  <c r="D269" i="20"/>
  <c r="L269" i="20" s="1"/>
  <c r="H269" i="20" l="1"/>
  <c r="F269" i="20"/>
  <c r="R270" i="20"/>
  <c r="N270" i="20"/>
  <c r="J270" i="20"/>
  <c r="P269" i="20"/>
  <c r="D270" i="20"/>
  <c r="F270" i="20" s="1"/>
  <c r="C271" i="20"/>
  <c r="H270" i="20" l="1"/>
  <c r="P270" i="20"/>
  <c r="J271" i="20"/>
  <c r="R271" i="20"/>
  <c r="N271" i="20"/>
  <c r="L270" i="20"/>
  <c r="D271" i="20"/>
  <c r="F271" i="20" s="1"/>
  <c r="C272" i="20"/>
  <c r="H271" i="20" l="1"/>
  <c r="P271" i="20"/>
  <c r="R272" i="20"/>
  <c r="N272" i="20"/>
  <c r="J272" i="20"/>
  <c r="L271" i="20"/>
  <c r="C273" i="20"/>
  <c r="D272" i="20"/>
  <c r="P272" i="20" s="1"/>
  <c r="H272" i="20" l="1"/>
  <c r="F272" i="20"/>
  <c r="L272" i="20"/>
  <c r="R273" i="20"/>
  <c r="J273" i="20"/>
  <c r="N273" i="20"/>
  <c r="C274" i="20"/>
  <c r="D273" i="20"/>
  <c r="L273" i="20" s="1"/>
  <c r="H273" i="20" l="1"/>
  <c r="F273" i="20"/>
  <c r="P273" i="20"/>
  <c r="R274" i="20"/>
  <c r="N274" i="20"/>
  <c r="J274" i="20"/>
  <c r="C275" i="20"/>
  <c r="D274" i="20"/>
  <c r="F274" i="20" s="1"/>
  <c r="H274" i="20" l="1"/>
  <c r="P274" i="20"/>
  <c r="L274" i="20"/>
  <c r="R275" i="20"/>
  <c r="N275" i="20"/>
  <c r="J275" i="20"/>
  <c r="C276" i="20"/>
  <c r="D275" i="20"/>
  <c r="L275" i="20" s="1"/>
  <c r="H275" i="20" l="1"/>
  <c r="R276" i="20"/>
  <c r="J276" i="20"/>
  <c r="N276" i="20"/>
  <c r="F275" i="20"/>
  <c r="P275" i="20"/>
  <c r="C277" i="20"/>
  <c r="D276" i="20"/>
  <c r="F276" i="20" s="1"/>
  <c r="H276" i="20" l="1"/>
  <c r="P276" i="20"/>
  <c r="R277" i="20"/>
  <c r="N277" i="20"/>
  <c r="J277" i="20"/>
  <c r="L276" i="20"/>
  <c r="C278" i="20"/>
  <c r="D277" i="20"/>
  <c r="F277" i="20" s="1"/>
  <c r="H277" i="20" l="1"/>
  <c r="P277" i="20"/>
  <c r="L277" i="20"/>
  <c r="R278" i="20"/>
  <c r="N278" i="20"/>
  <c r="J278" i="20"/>
  <c r="C279" i="20"/>
  <c r="D278" i="20"/>
  <c r="L278" i="20" s="1"/>
  <c r="H278" i="20" l="1"/>
  <c r="F278" i="20"/>
  <c r="P278" i="20"/>
  <c r="J279" i="20"/>
  <c r="N279" i="20"/>
  <c r="R279" i="20"/>
  <c r="D279" i="20"/>
  <c r="L279" i="20" s="1"/>
  <c r="C280" i="20"/>
  <c r="H279" i="20" l="1"/>
  <c r="F279" i="20"/>
  <c r="P279" i="20"/>
  <c r="N280" i="20"/>
  <c r="R280" i="20"/>
  <c r="J280" i="20"/>
  <c r="D280" i="20"/>
  <c r="P280" i="20" s="1"/>
  <c r="C281" i="20"/>
  <c r="H280" i="20" l="1"/>
  <c r="F280" i="20"/>
  <c r="R281" i="20"/>
  <c r="J281" i="20"/>
  <c r="N281" i="20"/>
  <c r="L280" i="20"/>
  <c r="D281" i="20"/>
  <c r="L281" i="20" s="1"/>
  <c r="C282" i="20"/>
  <c r="H281" i="20" l="1"/>
  <c r="F281" i="20"/>
  <c r="P281" i="20"/>
  <c r="R282" i="20"/>
  <c r="N282" i="20"/>
  <c r="J282" i="20"/>
  <c r="C283" i="20"/>
  <c r="D282" i="20"/>
  <c r="P282" i="20" s="1"/>
  <c r="H282" i="20" l="1"/>
  <c r="L282" i="20"/>
  <c r="J283" i="20"/>
  <c r="R283" i="20"/>
  <c r="N283" i="20"/>
  <c r="F282" i="20"/>
  <c r="C284" i="20"/>
  <c r="D283" i="20"/>
  <c r="F283" i="20" s="1"/>
  <c r="H283" i="20" l="1"/>
  <c r="P283" i="20"/>
  <c r="R284" i="20"/>
  <c r="J284" i="20"/>
  <c r="N284" i="20"/>
  <c r="L283" i="20"/>
  <c r="C285" i="20"/>
  <c r="D284" i="20"/>
  <c r="F284" i="20" s="1"/>
  <c r="H284" i="20" l="1"/>
  <c r="P284" i="20"/>
  <c r="R285" i="20"/>
  <c r="N285" i="20"/>
  <c r="J285" i="20"/>
  <c r="L284" i="20"/>
  <c r="D285" i="20"/>
  <c r="F285" i="20" s="1"/>
  <c r="C286" i="20"/>
  <c r="H285" i="20" l="1"/>
  <c r="R286" i="20"/>
  <c r="N286" i="20"/>
  <c r="J286" i="20"/>
  <c r="P285" i="20"/>
  <c r="L285" i="20"/>
  <c r="C287" i="20"/>
  <c r="D286" i="20"/>
  <c r="F286" i="20" s="1"/>
  <c r="H286" i="20" l="1"/>
  <c r="J287" i="20"/>
  <c r="R287" i="20"/>
  <c r="N287" i="20"/>
  <c r="P286" i="20"/>
  <c r="L286" i="20"/>
  <c r="D287" i="20"/>
  <c r="P287" i="20" s="1"/>
  <c r="C288" i="20"/>
  <c r="H287" i="20" l="1"/>
  <c r="R288" i="20"/>
  <c r="N288" i="20"/>
  <c r="J288" i="20"/>
  <c r="L287" i="20"/>
  <c r="F287" i="20"/>
  <c r="C289" i="20"/>
  <c r="D288" i="20"/>
  <c r="F288" i="20" s="1"/>
  <c r="H288" i="20" l="1"/>
  <c r="P288" i="20"/>
  <c r="R289" i="20"/>
  <c r="J289" i="20"/>
  <c r="N289" i="20"/>
  <c r="L288" i="20"/>
  <c r="C290" i="20"/>
  <c r="D289" i="20"/>
  <c r="F289" i="20" s="1"/>
  <c r="H289" i="20" l="1"/>
  <c r="P289" i="20"/>
  <c r="L289" i="20"/>
  <c r="R290" i="20"/>
  <c r="N290" i="20"/>
  <c r="J290" i="20"/>
  <c r="D290" i="20"/>
  <c r="L290" i="20" s="1"/>
  <c r="C291" i="20"/>
  <c r="H290" i="20" l="1"/>
  <c r="R291" i="20"/>
  <c r="N291" i="20"/>
  <c r="J291" i="20"/>
  <c r="P290" i="20"/>
  <c r="F290" i="20"/>
  <c r="C292" i="20"/>
  <c r="D291" i="20"/>
  <c r="F291" i="20" s="1"/>
  <c r="H291" i="20" l="1"/>
  <c r="R292" i="20"/>
  <c r="N292" i="20"/>
  <c r="J292" i="20"/>
  <c r="P291" i="20"/>
  <c r="L291" i="20"/>
  <c r="C293" i="20"/>
  <c r="D292" i="20"/>
  <c r="L292" i="20" s="1"/>
  <c r="H292" i="20" l="1"/>
  <c r="P292" i="20"/>
  <c r="R293" i="20"/>
  <c r="N293" i="20"/>
  <c r="J293" i="20"/>
  <c r="F292" i="20"/>
  <c r="C294" i="20"/>
  <c r="D293" i="20"/>
  <c r="F293" i="20" s="1"/>
  <c r="H293" i="20" l="1"/>
  <c r="P293" i="20"/>
  <c r="R294" i="20"/>
  <c r="N294" i="20"/>
  <c r="J294" i="20"/>
  <c r="L293" i="20"/>
  <c r="C295" i="20"/>
  <c r="D294" i="20"/>
  <c r="F294" i="20" s="1"/>
  <c r="H294" i="20" l="1"/>
  <c r="P294" i="20"/>
  <c r="J295" i="20"/>
  <c r="R295" i="20"/>
  <c r="N295" i="20"/>
  <c r="L294" i="20"/>
  <c r="C296" i="20"/>
  <c r="D295" i="20"/>
  <c r="F295" i="20" s="1"/>
  <c r="H295" i="20" l="1"/>
  <c r="P295" i="20"/>
  <c r="N296" i="20"/>
  <c r="R296" i="20"/>
  <c r="J296" i="20"/>
  <c r="L295" i="20"/>
  <c r="C297" i="20"/>
  <c r="D296" i="20"/>
  <c r="L296" i="20" s="1"/>
  <c r="H296" i="20" l="1"/>
  <c r="F296" i="20"/>
  <c r="P296" i="20"/>
  <c r="R297" i="20"/>
  <c r="J297" i="20"/>
  <c r="N297" i="20"/>
  <c r="C298" i="20"/>
  <c r="D297" i="20"/>
  <c r="F297" i="20" s="1"/>
  <c r="H297" i="20" l="1"/>
  <c r="P297" i="20"/>
  <c r="L297" i="20"/>
  <c r="R298" i="20"/>
  <c r="N298" i="20"/>
  <c r="J298" i="20"/>
  <c r="C299" i="20"/>
  <c r="D298" i="20"/>
  <c r="L298" i="20" s="1"/>
  <c r="H298" i="20" l="1"/>
  <c r="F298" i="20"/>
  <c r="P298" i="20"/>
  <c r="J299" i="20"/>
  <c r="R299" i="20"/>
  <c r="N299" i="20"/>
  <c r="D299" i="20"/>
  <c r="P299" i="20" s="1"/>
  <c r="C300" i="20"/>
  <c r="H299" i="20" l="1"/>
  <c r="F299" i="20"/>
  <c r="L299" i="20"/>
  <c r="J300" i="20"/>
  <c r="N300" i="20"/>
  <c r="R300" i="20"/>
  <c r="C301" i="20"/>
  <c r="D300" i="20"/>
  <c r="F300" i="20" s="1"/>
  <c r="H300" i="20" l="1"/>
  <c r="P300" i="20"/>
  <c r="L300" i="20"/>
  <c r="R301" i="20"/>
  <c r="N301" i="20"/>
  <c r="J301" i="20"/>
  <c r="D301" i="20"/>
  <c r="F301" i="20" s="1"/>
  <c r="C302" i="20"/>
  <c r="H301" i="20" l="1"/>
  <c r="R302" i="20"/>
  <c r="N302" i="20"/>
  <c r="J302" i="20"/>
  <c r="P301" i="20"/>
  <c r="L301" i="20"/>
  <c r="C303" i="20"/>
  <c r="D302" i="20"/>
  <c r="L302" i="20" s="1"/>
  <c r="H302" i="20" l="1"/>
  <c r="F302" i="20"/>
  <c r="P302" i="20"/>
  <c r="J303" i="20"/>
  <c r="R303" i="20"/>
  <c r="N303" i="20"/>
  <c r="D303" i="20"/>
  <c r="L303" i="20" s="1"/>
  <c r="C304" i="20"/>
  <c r="H303" i="20" l="1"/>
  <c r="P303" i="20"/>
  <c r="F303" i="20"/>
  <c r="R304" i="20"/>
  <c r="N304" i="20"/>
  <c r="J304" i="20"/>
  <c r="D304" i="20"/>
  <c r="L304" i="20" s="1"/>
  <c r="C305" i="20"/>
  <c r="H304" i="20" l="1"/>
  <c r="F304" i="20"/>
  <c r="P304" i="20"/>
  <c r="R305" i="20"/>
  <c r="J305" i="20"/>
  <c r="N305" i="20"/>
  <c r="D305" i="20"/>
  <c r="L305" i="20" s="1"/>
  <c r="C306" i="20"/>
  <c r="H305" i="20" l="1"/>
  <c r="P305" i="20"/>
  <c r="F305" i="20"/>
  <c r="R306" i="20"/>
  <c r="N306" i="20"/>
  <c r="J306" i="20"/>
  <c r="C307" i="20"/>
  <c r="D306" i="20"/>
  <c r="F306" i="20" s="1"/>
  <c r="H306" i="20" l="1"/>
  <c r="P306" i="20"/>
  <c r="R307" i="20"/>
  <c r="N307" i="20"/>
  <c r="J307" i="20"/>
  <c r="L306" i="20"/>
  <c r="C308" i="20"/>
  <c r="D307" i="20"/>
  <c r="F307" i="20" s="1"/>
  <c r="H307" i="20" l="1"/>
  <c r="R308" i="20"/>
  <c r="J308" i="20"/>
  <c r="N308" i="20"/>
  <c r="P307" i="20"/>
  <c r="L307" i="20"/>
  <c r="D308" i="20"/>
  <c r="L308" i="20" s="1"/>
  <c r="C309" i="20"/>
  <c r="H308" i="20" l="1"/>
  <c r="R309" i="20"/>
  <c r="N309" i="20"/>
  <c r="J309" i="20"/>
  <c r="P308" i="20"/>
  <c r="F308" i="20"/>
  <c r="D309" i="20"/>
  <c r="L309" i="20" s="1"/>
  <c r="C310" i="20"/>
  <c r="H309" i="20" l="1"/>
  <c r="R310" i="20"/>
  <c r="N310" i="20"/>
  <c r="J310" i="20"/>
  <c r="F309" i="20"/>
  <c r="P309" i="20"/>
  <c r="C311" i="20"/>
  <c r="D310" i="20"/>
  <c r="F310" i="20" s="1"/>
  <c r="H310" i="20" l="1"/>
  <c r="P310" i="20"/>
  <c r="J311" i="20"/>
  <c r="N311" i="20"/>
  <c r="R311" i="20"/>
  <c r="L310" i="20"/>
  <c r="D311" i="20"/>
  <c r="F311" i="20" s="1"/>
  <c r="C312" i="20"/>
  <c r="H311" i="20" l="1"/>
  <c r="N312" i="20"/>
  <c r="R312" i="20"/>
  <c r="J312" i="20"/>
  <c r="P311" i="20"/>
  <c r="L311" i="20"/>
  <c r="D312" i="20"/>
  <c r="F312" i="20" s="1"/>
  <c r="C313" i="20"/>
  <c r="H312" i="20" l="1"/>
  <c r="R313" i="20"/>
  <c r="J313" i="20"/>
  <c r="N313" i="20"/>
  <c r="P312" i="20"/>
  <c r="L312" i="20"/>
  <c r="D313" i="20"/>
  <c r="F313" i="20" s="1"/>
  <c r="C314" i="20"/>
  <c r="H313" i="20" l="1"/>
  <c r="P313" i="20"/>
  <c r="R314" i="20"/>
  <c r="N314" i="20"/>
  <c r="J314" i="20"/>
  <c r="L313" i="20"/>
  <c r="C315" i="20"/>
  <c r="D314" i="20"/>
  <c r="P314" i="20" s="1"/>
  <c r="H314" i="20" l="1"/>
  <c r="F314" i="20"/>
  <c r="L314" i="20"/>
  <c r="J315" i="20"/>
  <c r="R315" i="20"/>
  <c r="N315" i="20"/>
  <c r="D315" i="20"/>
  <c r="F315" i="20" s="1"/>
  <c r="C316" i="20"/>
  <c r="H315" i="20" l="1"/>
  <c r="P315" i="20"/>
  <c r="J316" i="20"/>
  <c r="R316" i="20"/>
  <c r="N316" i="20"/>
  <c r="L315" i="20"/>
  <c r="C317" i="20"/>
  <c r="D316" i="20"/>
  <c r="F316" i="20" s="1"/>
  <c r="H316" i="20" l="1"/>
  <c r="R317" i="20"/>
  <c r="N317" i="20"/>
  <c r="J317" i="20"/>
  <c r="P316" i="20"/>
  <c r="L316" i="20"/>
  <c r="D317" i="20"/>
  <c r="F317" i="20" s="1"/>
  <c r="C318" i="20"/>
  <c r="H317" i="20" l="1"/>
  <c r="R318" i="20"/>
  <c r="N318" i="20"/>
  <c r="J318" i="20"/>
  <c r="P317" i="20"/>
  <c r="L317" i="20"/>
  <c r="D318" i="20"/>
  <c r="L318" i="20" s="1"/>
  <c r="C319" i="20"/>
  <c r="H318" i="20" l="1"/>
  <c r="J319" i="20"/>
  <c r="R319" i="20"/>
  <c r="N319" i="20"/>
  <c r="F318" i="20"/>
  <c r="P318" i="20"/>
  <c r="D319" i="20"/>
  <c r="P319" i="20" s="1"/>
  <c r="C320" i="20"/>
  <c r="H319" i="20" l="1"/>
  <c r="R320" i="20"/>
  <c r="N320" i="20"/>
  <c r="J320" i="20"/>
  <c r="L319" i="20"/>
  <c r="F319" i="20"/>
  <c r="D320" i="20"/>
  <c r="F320" i="20" s="1"/>
  <c r="C321" i="20"/>
  <c r="H320" i="20" l="1"/>
  <c r="P320" i="20"/>
  <c r="R321" i="20"/>
  <c r="J321" i="20"/>
  <c r="N321" i="20"/>
  <c r="L320" i="20"/>
  <c r="D321" i="20"/>
  <c r="F321" i="20" s="1"/>
  <c r="C322" i="20"/>
  <c r="H321" i="20" l="1"/>
  <c r="R322" i="20"/>
  <c r="N322" i="20"/>
  <c r="J322" i="20"/>
  <c r="P321" i="20"/>
  <c r="L321" i="20"/>
  <c r="C323" i="20"/>
  <c r="D322" i="20"/>
  <c r="L322" i="20" s="1"/>
  <c r="H322" i="20" l="1"/>
  <c r="F322" i="20"/>
  <c r="P322" i="20"/>
  <c r="R323" i="20"/>
  <c r="N323" i="20"/>
  <c r="J323" i="20"/>
  <c r="D323" i="20"/>
  <c r="L323" i="20" s="1"/>
  <c r="C324" i="20"/>
  <c r="H323" i="20" l="1"/>
  <c r="F323" i="20"/>
  <c r="R324" i="20"/>
  <c r="N324" i="20"/>
  <c r="J324" i="20"/>
  <c r="P323" i="20"/>
  <c r="D324" i="20"/>
  <c r="F324" i="20" s="1"/>
  <c r="C325" i="20"/>
  <c r="H324" i="20" l="1"/>
  <c r="R325" i="20"/>
  <c r="N325" i="20"/>
  <c r="J325" i="20"/>
  <c r="L324" i="20"/>
  <c r="P324" i="20"/>
  <c r="C326" i="20"/>
  <c r="D325" i="20"/>
  <c r="L325" i="20" s="1"/>
  <c r="H325" i="20" l="1"/>
  <c r="F325" i="20"/>
  <c r="P325" i="20"/>
  <c r="R326" i="20"/>
  <c r="N326" i="20"/>
  <c r="J326" i="20"/>
  <c r="D326" i="20"/>
  <c r="L326" i="20" s="1"/>
  <c r="C327" i="20"/>
  <c r="H326" i="20" l="1"/>
  <c r="F326" i="20"/>
  <c r="J327" i="20"/>
  <c r="R327" i="20"/>
  <c r="N327" i="20"/>
  <c r="H327" i="20"/>
  <c r="P326" i="20"/>
  <c r="D327" i="20"/>
  <c r="F327" i="20" s="1"/>
  <c r="C328" i="20"/>
  <c r="L327" i="20" l="1"/>
  <c r="N328" i="20"/>
  <c r="H328" i="20"/>
  <c r="R328" i="20"/>
  <c r="J328" i="20"/>
  <c r="P327" i="20"/>
  <c r="D328" i="20"/>
  <c r="F328" i="20" s="1"/>
  <c r="C329" i="20"/>
  <c r="P328" i="20" l="1"/>
  <c r="R329" i="20"/>
  <c r="H329" i="20"/>
  <c r="J329" i="20"/>
  <c r="N329" i="20"/>
  <c r="L328" i="20"/>
  <c r="D329" i="20"/>
  <c r="L329" i="20" s="1"/>
  <c r="C330" i="20"/>
  <c r="R330" i="20" l="1"/>
  <c r="N330" i="20"/>
  <c r="H330" i="20"/>
  <c r="J330" i="20"/>
  <c r="P329" i="20"/>
  <c r="F329" i="20"/>
  <c r="D330" i="20"/>
  <c r="F330" i="20" s="1"/>
  <c r="C331" i="20"/>
  <c r="H331" i="20" l="1"/>
  <c r="J331" i="20"/>
  <c r="R331" i="20"/>
  <c r="N331" i="20"/>
  <c r="L330" i="20"/>
  <c r="P330" i="20"/>
  <c r="D331" i="20"/>
  <c r="F331" i="20" s="1"/>
  <c r="C332" i="20"/>
  <c r="P331" i="20" l="1"/>
  <c r="H332" i="20"/>
  <c r="J332" i="20"/>
  <c r="R332" i="20"/>
  <c r="N332" i="20"/>
  <c r="L331" i="20"/>
  <c r="D332" i="20"/>
  <c r="F332" i="20" s="1"/>
  <c r="C333" i="20"/>
  <c r="P332" i="20" l="1"/>
  <c r="R333" i="20"/>
  <c r="N333" i="20"/>
  <c r="J333" i="20"/>
  <c r="H333" i="20"/>
  <c r="L332" i="20"/>
  <c r="D333" i="20"/>
  <c r="F333" i="20" s="1"/>
  <c r="C334" i="20"/>
  <c r="P333" i="20" l="1"/>
  <c r="L333" i="20"/>
  <c r="R334" i="20"/>
  <c r="N334" i="20"/>
  <c r="H334" i="20"/>
  <c r="J334" i="20"/>
  <c r="D334" i="20"/>
  <c r="F334" i="20" s="1"/>
  <c r="C335" i="20"/>
  <c r="P334" i="20" l="1"/>
  <c r="J335" i="20"/>
  <c r="R335" i="20"/>
  <c r="N335" i="20"/>
  <c r="H335" i="20"/>
  <c r="L334" i="20"/>
  <c r="C336" i="20"/>
  <c r="D335" i="20"/>
  <c r="F335" i="20" s="1"/>
  <c r="R336" i="20" l="1"/>
  <c r="N336" i="20"/>
  <c r="H336" i="20"/>
  <c r="J336" i="20"/>
  <c r="L335" i="20"/>
  <c r="P335" i="20"/>
  <c r="D336" i="20"/>
  <c r="F336" i="20" s="1"/>
  <c r="C337" i="20"/>
  <c r="L336" i="20" l="1"/>
  <c r="P336" i="20"/>
  <c r="R337" i="20"/>
  <c r="H337" i="20"/>
  <c r="J337" i="20"/>
  <c r="N337" i="20"/>
  <c r="D337" i="20"/>
  <c r="F337" i="20" s="1"/>
  <c r="C338" i="20"/>
  <c r="P337" i="20" l="1"/>
  <c r="L337" i="20"/>
  <c r="R338" i="20"/>
  <c r="N338" i="20"/>
  <c r="H338" i="20"/>
  <c r="J338" i="20"/>
  <c r="D338" i="20"/>
  <c r="F338" i="20" s="1"/>
  <c r="C339" i="20"/>
  <c r="L338" i="20" l="1"/>
  <c r="P338" i="20"/>
  <c r="R339" i="20"/>
  <c r="N339" i="20"/>
  <c r="J339" i="20"/>
  <c r="H339" i="20"/>
  <c r="C340" i="20"/>
  <c r="D339" i="20"/>
  <c r="F339" i="20" s="1"/>
  <c r="R340" i="20" l="1"/>
  <c r="J340" i="20"/>
  <c r="N340" i="20"/>
  <c r="H340" i="20"/>
  <c r="P339" i="20"/>
  <c r="L339" i="20"/>
  <c r="D340" i="20"/>
  <c r="L340" i="20" s="1"/>
  <c r="C341" i="20"/>
  <c r="P340" i="20" l="1"/>
  <c r="R341" i="20"/>
  <c r="N341" i="20"/>
  <c r="J341" i="20"/>
  <c r="H341" i="20"/>
  <c r="F340" i="20"/>
  <c r="D341" i="20"/>
  <c r="F341" i="20" s="1"/>
  <c r="C342" i="20"/>
  <c r="P341" i="20" l="1"/>
  <c r="L341" i="20"/>
  <c r="R342" i="20"/>
  <c r="N342" i="20"/>
  <c r="H342" i="20"/>
  <c r="J342" i="20"/>
  <c r="C343" i="20"/>
  <c r="D342" i="20"/>
  <c r="F342" i="20" s="1"/>
  <c r="P342" i="20" l="1"/>
  <c r="J343" i="20"/>
  <c r="N343" i="20"/>
  <c r="H343" i="20"/>
  <c r="R343" i="20"/>
  <c r="L342" i="20"/>
  <c r="D343" i="20"/>
  <c r="F343" i="20" s="1"/>
  <c r="C344" i="20"/>
  <c r="L343" i="20" l="1"/>
  <c r="P343" i="20"/>
  <c r="N344" i="20"/>
  <c r="R344" i="20"/>
  <c r="H344" i="20"/>
  <c r="J344" i="20"/>
  <c r="D344" i="20"/>
  <c r="F344" i="20" s="1"/>
  <c r="C345" i="20"/>
  <c r="P344" i="20" l="1"/>
  <c r="L344" i="20"/>
  <c r="R345" i="20"/>
  <c r="H345" i="20"/>
  <c r="J345" i="20"/>
  <c r="N345" i="20"/>
  <c r="D345" i="20"/>
  <c r="F345" i="20" s="1"/>
  <c r="C346" i="20"/>
  <c r="P345" i="20" l="1"/>
  <c r="R346" i="20"/>
  <c r="N346" i="20"/>
  <c r="H346" i="20"/>
  <c r="J346" i="20"/>
  <c r="L345" i="20"/>
  <c r="C347" i="20"/>
  <c r="D346" i="20"/>
  <c r="F346" i="20" s="1"/>
  <c r="L346" i="20" l="1"/>
  <c r="H347" i="20"/>
  <c r="J347" i="20"/>
  <c r="R347" i="20"/>
  <c r="N347" i="20"/>
  <c r="P346" i="20"/>
  <c r="D347" i="20"/>
  <c r="F347" i="20" s="1"/>
  <c r="C348" i="20"/>
  <c r="P347" i="20" l="1"/>
  <c r="L347" i="20"/>
  <c r="H348" i="20"/>
  <c r="R348" i="20"/>
  <c r="J348" i="20"/>
  <c r="N348" i="20"/>
  <c r="C349" i="20"/>
  <c r="D348" i="20"/>
  <c r="F348" i="20" s="1"/>
  <c r="L348" i="20" l="1"/>
  <c r="P348" i="20"/>
  <c r="R349" i="20"/>
  <c r="N349" i="20"/>
  <c r="J349" i="20"/>
  <c r="H349" i="20"/>
  <c r="C350" i="20"/>
  <c r="D349" i="20"/>
  <c r="F349" i="20" s="1"/>
  <c r="L349" i="20" l="1"/>
  <c r="R350" i="20"/>
  <c r="N350" i="20"/>
  <c r="H350" i="20"/>
  <c r="J350" i="20"/>
  <c r="P349" i="20"/>
  <c r="D350" i="20"/>
  <c r="F350" i="20" s="1"/>
  <c r="C351" i="20"/>
  <c r="L350" i="20" l="1"/>
  <c r="J351" i="20"/>
  <c r="R351" i="20"/>
  <c r="N351" i="20"/>
  <c r="H351" i="20"/>
  <c r="P350" i="20"/>
  <c r="D351" i="20"/>
  <c r="F351" i="20" s="1"/>
  <c r="C352" i="20"/>
  <c r="L351" i="20" l="1"/>
  <c r="R352" i="20"/>
  <c r="N352" i="20"/>
  <c r="H352" i="20"/>
  <c r="J352" i="20"/>
  <c r="P351" i="20"/>
  <c r="D352" i="20"/>
  <c r="F352" i="20" s="1"/>
  <c r="C353" i="20"/>
  <c r="L352" i="20" l="1"/>
  <c r="R353" i="20"/>
  <c r="H353" i="20"/>
  <c r="J353" i="20"/>
  <c r="N353" i="20"/>
  <c r="P352" i="20"/>
  <c r="D353" i="20"/>
  <c r="F353" i="20" s="1"/>
  <c r="C354" i="20"/>
  <c r="L353" i="20" l="1"/>
  <c r="P353" i="20"/>
  <c r="R354" i="20"/>
  <c r="N354" i="20"/>
  <c r="H354" i="20"/>
  <c r="J354" i="20"/>
  <c r="C355" i="20"/>
  <c r="D354" i="20"/>
  <c r="F354" i="20" s="1"/>
  <c r="L354" i="20" l="1"/>
  <c r="P354" i="20"/>
  <c r="R355" i="20"/>
  <c r="N355" i="20"/>
  <c r="J355" i="20"/>
  <c r="H355" i="20"/>
  <c r="D355" i="20"/>
  <c r="F355" i="20" s="1"/>
  <c r="C356" i="20"/>
  <c r="L355" i="20" l="1"/>
  <c r="P355" i="20"/>
  <c r="R356" i="20"/>
  <c r="N356" i="20"/>
  <c r="H356" i="20"/>
  <c r="J356" i="20"/>
  <c r="C357" i="20"/>
  <c r="D356" i="20"/>
  <c r="F356" i="20" s="1"/>
  <c r="L356" i="20" l="1"/>
  <c r="P356" i="20"/>
  <c r="R357" i="20"/>
  <c r="N357" i="20"/>
  <c r="J357" i="20"/>
  <c r="H357" i="20"/>
  <c r="D357" i="20"/>
  <c r="F357" i="20" s="1"/>
  <c r="C358" i="20"/>
  <c r="L357" i="20" l="1"/>
  <c r="P357" i="20"/>
  <c r="R358" i="20"/>
  <c r="N358" i="20"/>
  <c r="H358" i="20"/>
  <c r="J358" i="20"/>
  <c r="D358" i="20"/>
  <c r="F358" i="20" s="1"/>
  <c r="C359" i="20"/>
  <c r="L358" i="20" l="1"/>
  <c r="J359" i="20"/>
  <c r="R359" i="20"/>
  <c r="N359" i="20"/>
  <c r="H359" i="20"/>
  <c r="P358" i="20"/>
  <c r="D359" i="20"/>
  <c r="P359" i="20" s="1"/>
  <c r="C360" i="20"/>
  <c r="L359" i="20" l="1"/>
  <c r="F359" i="20"/>
  <c r="N360" i="20"/>
  <c r="H360" i="20"/>
  <c r="R360" i="20"/>
  <c r="J360" i="20"/>
  <c r="D360" i="20"/>
  <c r="F360" i="20" s="1"/>
  <c r="C361" i="20"/>
  <c r="L360" i="20" l="1"/>
  <c r="P360" i="20"/>
  <c r="R361" i="20"/>
  <c r="H361" i="20"/>
  <c r="J361" i="20"/>
  <c r="N361" i="20"/>
  <c r="D361" i="20"/>
  <c r="F361" i="20" s="1"/>
  <c r="C362" i="20"/>
  <c r="L361" i="20" l="1"/>
  <c r="P361" i="20"/>
  <c r="R362" i="20"/>
  <c r="N362" i="20"/>
  <c r="J362" i="20"/>
  <c r="H362" i="20"/>
  <c r="D362" i="20"/>
  <c r="F362" i="20" s="1"/>
  <c r="C363" i="20"/>
  <c r="L362" i="20" l="1"/>
  <c r="P362" i="20"/>
  <c r="H363" i="20"/>
  <c r="J363" i="20"/>
  <c r="R363" i="20"/>
  <c r="N363" i="20"/>
  <c r="D363" i="20"/>
  <c r="F363" i="20" s="1"/>
  <c r="C364" i="20"/>
  <c r="L363" i="20" l="1"/>
  <c r="P363" i="20"/>
  <c r="H364" i="20"/>
  <c r="J364" i="20"/>
  <c r="N364" i="20"/>
  <c r="R364" i="20"/>
  <c r="D364" i="20"/>
  <c r="F364" i="20" s="1"/>
  <c r="C365" i="20"/>
  <c r="L364" i="20" l="1"/>
  <c r="R365" i="20"/>
  <c r="N365" i="20"/>
  <c r="J365" i="20"/>
  <c r="H365" i="20"/>
  <c r="P364" i="20"/>
  <c r="D365" i="20"/>
  <c r="F365" i="20" s="1"/>
  <c r="C366" i="20"/>
  <c r="L365" i="20" l="1"/>
  <c r="R366" i="20"/>
  <c r="N366" i="20"/>
  <c r="H366" i="20"/>
  <c r="J366" i="20"/>
  <c r="P365" i="20"/>
  <c r="C367" i="20"/>
  <c r="D366" i="20"/>
  <c r="F366" i="20" s="1"/>
  <c r="L366" i="20" l="1"/>
  <c r="J367" i="20"/>
  <c r="R367" i="20"/>
  <c r="N367" i="20"/>
  <c r="H367" i="20"/>
  <c r="P366" i="20"/>
  <c r="D367" i="20"/>
  <c r="F367" i="20" s="1"/>
  <c r="C368" i="20"/>
  <c r="L367" i="20" l="1"/>
  <c r="P367" i="20"/>
  <c r="R368" i="20"/>
  <c r="N368" i="20"/>
  <c r="H368" i="20"/>
  <c r="J368" i="20"/>
  <c r="D368" i="20"/>
  <c r="F368" i="20" s="1"/>
  <c r="C369" i="20"/>
  <c r="L368" i="20" l="1"/>
  <c r="P368" i="20"/>
  <c r="R369" i="20"/>
  <c r="H369" i="20"/>
  <c r="J369" i="20"/>
  <c r="N369" i="20"/>
  <c r="D369" i="20"/>
  <c r="F369" i="20" s="1"/>
  <c r="C370" i="20"/>
  <c r="L369" i="20" l="1"/>
  <c r="P369" i="20"/>
  <c r="R370" i="20"/>
  <c r="N370" i="20"/>
  <c r="H370" i="20"/>
  <c r="J370" i="20"/>
  <c r="C371" i="20"/>
  <c r="D370" i="20"/>
  <c r="P370" i="20" s="1"/>
  <c r="L370" i="20" l="1"/>
  <c r="R371" i="20"/>
  <c r="N371" i="20"/>
  <c r="J371" i="20"/>
  <c r="H371" i="20"/>
  <c r="F370" i="20"/>
  <c r="D371" i="20"/>
  <c r="F371" i="20" s="1"/>
  <c r="C372" i="20"/>
  <c r="L371" i="20" l="1"/>
  <c r="R372" i="20"/>
  <c r="J372" i="20"/>
  <c r="H372" i="20"/>
  <c r="N372" i="20"/>
  <c r="P371" i="20"/>
  <c r="D372" i="20"/>
  <c r="P372" i="20" s="1"/>
  <c r="C373" i="20"/>
  <c r="L372" i="20" l="1"/>
  <c r="F372" i="20"/>
  <c r="R373" i="20"/>
  <c r="N373" i="20"/>
  <c r="J373" i="20"/>
  <c r="H373" i="20"/>
  <c r="D373" i="20"/>
  <c r="F373" i="20" s="1"/>
  <c r="C374" i="20"/>
  <c r="L373" i="20" l="1"/>
  <c r="P373" i="20"/>
  <c r="R374" i="20"/>
  <c r="N374" i="20"/>
  <c r="H374" i="20"/>
  <c r="J374" i="20"/>
  <c r="D374" i="20"/>
  <c r="F374" i="20" s="1"/>
  <c r="C375" i="20"/>
  <c r="L374" i="20" l="1"/>
  <c r="P374" i="20"/>
  <c r="J375" i="20"/>
  <c r="N375" i="20"/>
  <c r="H375" i="20"/>
  <c r="R375" i="20"/>
  <c r="D375" i="20"/>
  <c r="F375" i="20" s="1"/>
  <c r="C376" i="20"/>
  <c r="L375" i="20" l="1"/>
  <c r="P375" i="20"/>
  <c r="N376" i="20"/>
  <c r="R376" i="20"/>
  <c r="H376" i="20"/>
  <c r="J376" i="20"/>
  <c r="D376" i="20"/>
  <c r="F376" i="20" s="1"/>
  <c r="C377" i="20"/>
  <c r="L376" i="20" l="1"/>
  <c r="R377" i="20"/>
  <c r="H377" i="20"/>
  <c r="J377" i="20"/>
  <c r="N377" i="20"/>
  <c r="P376" i="20"/>
  <c r="D377" i="20"/>
  <c r="F377" i="20" s="1"/>
  <c r="C378" i="20"/>
  <c r="L377" i="20" l="1"/>
  <c r="P377" i="20"/>
  <c r="R378" i="20"/>
  <c r="N378" i="20"/>
  <c r="J378" i="20"/>
  <c r="H378" i="20"/>
  <c r="C379" i="20"/>
  <c r="D378" i="20"/>
  <c r="F378" i="20" s="1"/>
  <c r="L378" i="20" l="1"/>
  <c r="H379" i="20"/>
  <c r="J379" i="20"/>
  <c r="R379" i="20"/>
  <c r="N379" i="20"/>
  <c r="P378" i="20"/>
  <c r="D379" i="20"/>
  <c r="F379" i="20" s="1"/>
  <c r="C380" i="20"/>
  <c r="L379" i="20" l="1"/>
  <c r="H380" i="20"/>
  <c r="J380" i="20"/>
  <c r="R380" i="20"/>
  <c r="N380" i="20"/>
  <c r="P379" i="20"/>
  <c r="D380" i="20"/>
  <c r="F380" i="20" s="1"/>
  <c r="C381" i="20"/>
  <c r="L380" i="20" l="1"/>
  <c r="P380" i="20"/>
  <c r="R381" i="20"/>
  <c r="N381" i="20"/>
  <c r="J381" i="20"/>
  <c r="H381" i="20"/>
  <c r="C382" i="20"/>
  <c r="D381" i="20"/>
  <c r="F381" i="20" s="1"/>
  <c r="L381" i="20" l="1"/>
  <c r="P381" i="20"/>
  <c r="R382" i="20"/>
  <c r="N382" i="20"/>
  <c r="H382" i="20"/>
  <c r="J382" i="20"/>
  <c r="D382" i="20"/>
  <c r="F382" i="20" s="1"/>
  <c r="C383" i="20"/>
  <c r="L382" i="20" l="1"/>
  <c r="P382" i="20"/>
  <c r="J383" i="20"/>
  <c r="R383" i="20"/>
  <c r="N383" i="20"/>
  <c r="H383" i="20"/>
  <c r="D383" i="20"/>
  <c r="F383" i="20" s="1"/>
  <c r="C384" i="20"/>
  <c r="L383" i="20" l="1"/>
  <c r="R384" i="20"/>
  <c r="H384" i="20"/>
  <c r="N384" i="20"/>
  <c r="J384" i="20"/>
  <c r="P383" i="20"/>
  <c r="D384" i="20"/>
  <c r="F384" i="20" s="1"/>
  <c r="C385" i="20"/>
  <c r="L384" i="20" l="1"/>
  <c r="P384" i="20"/>
  <c r="R385" i="20"/>
  <c r="H385" i="20"/>
  <c r="J385" i="20"/>
  <c r="N385" i="20"/>
  <c r="D385" i="20"/>
  <c r="F385" i="20" s="1"/>
  <c r="C386" i="20"/>
  <c r="L385" i="20" l="1"/>
  <c r="P385" i="20"/>
  <c r="R386" i="20"/>
  <c r="N386" i="20"/>
  <c r="H386" i="20"/>
  <c r="J386" i="20"/>
  <c r="C387" i="20"/>
  <c r="D386" i="20"/>
  <c r="F386" i="20" s="1"/>
  <c r="L386" i="20" l="1"/>
  <c r="R387" i="20"/>
  <c r="N387" i="20"/>
  <c r="J387" i="20"/>
  <c r="H387" i="20"/>
  <c r="P386" i="20"/>
  <c r="D387" i="20"/>
  <c r="F387" i="20" s="1"/>
  <c r="C388" i="20"/>
  <c r="L387" i="20" l="1"/>
  <c r="R388" i="20"/>
  <c r="N388" i="20"/>
  <c r="J388" i="20"/>
  <c r="H388" i="20"/>
  <c r="P387" i="20"/>
  <c r="D388" i="20"/>
  <c r="F388" i="20" s="1"/>
  <c r="C389" i="20"/>
  <c r="L388" i="20" l="1"/>
  <c r="R389" i="20"/>
  <c r="N389" i="20"/>
  <c r="J389" i="20"/>
  <c r="H389" i="20"/>
  <c r="P388" i="20"/>
  <c r="D389" i="20"/>
  <c r="F389" i="20" s="1"/>
  <c r="C390" i="20"/>
  <c r="L389" i="20" l="1"/>
  <c r="P389" i="20"/>
  <c r="R390" i="20"/>
  <c r="N390" i="20"/>
  <c r="H390" i="20"/>
  <c r="J390" i="20"/>
  <c r="C391" i="20"/>
  <c r="D390" i="20"/>
  <c r="F390" i="20" s="1"/>
  <c r="L390" i="20" l="1"/>
  <c r="J391" i="20"/>
  <c r="R391" i="20"/>
  <c r="N391" i="20"/>
  <c r="H391" i="20"/>
  <c r="P390" i="20"/>
  <c r="D391" i="20"/>
  <c r="F391" i="20" s="1"/>
  <c r="C392" i="20"/>
  <c r="L391" i="20" l="1"/>
  <c r="P391" i="20"/>
  <c r="N392" i="20"/>
  <c r="R392" i="20"/>
  <c r="J392" i="20"/>
  <c r="H392" i="20"/>
  <c r="C393" i="20"/>
  <c r="D392" i="20"/>
  <c r="F392" i="20" s="1"/>
  <c r="L392" i="20" l="1"/>
  <c r="R393" i="20"/>
  <c r="H393" i="20"/>
  <c r="J393" i="20"/>
  <c r="N393" i="20"/>
  <c r="P392" i="20"/>
  <c r="D393" i="20"/>
  <c r="F393" i="20" s="1"/>
  <c r="C394" i="20"/>
  <c r="L393" i="20" l="1"/>
  <c r="R394" i="20"/>
  <c r="N394" i="20"/>
  <c r="H394" i="20"/>
  <c r="J394" i="20"/>
  <c r="P393" i="20"/>
  <c r="D394" i="20"/>
  <c r="F394" i="20" s="1"/>
  <c r="C395" i="20"/>
  <c r="L394" i="20" l="1"/>
  <c r="H395" i="20"/>
  <c r="J395" i="20"/>
  <c r="R395" i="20"/>
  <c r="N395" i="20"/>
  <c r="P394" i="20"/>
  <c r="D395" i="20"/>
  <c r="F395" i="20" s="1"/>
  <c r="C396" i="20"/>
  <c r="L395" i="20" l="1"/>
  <c r="P395" i="20"/>
  <c r="H396" i="20"/>
  <c r="J396" i="20"/>
  <c r="R396" i="20"/>
  <c r="N396" i="20"/>
  <c r="D396" i="20"/>
  <c r="F396" i="20" s="1"/>
  <c r="C397" i="20"/>
  <c r="L396" i="20" l="1"/>
  <c r="R397" i="20"/>
  <c r="N397" i="20"/>
  <c r="J397" i="20"/>
  <c r="H397" i="20"/>
  <c r="P396" i="20"/>
  <c r="D397" i="20"/>
  <c r="P397" i="20" s="1"/>
  <c r="C398" i="20"/>
  <c r="L397" i="20" l="1"/>
  <c r="F397" i="20"/>
  <c r="R398" i="20"/>
  <c r="N398" i="20"/>
  <c r="H398" i="20"/>
  <c r="J398" i="20"/>
  <c r="C399" i="20"/>
  <c r="D398" i="20"/>
  <c r="F398" i="20" s="1"/>
  <c r="L398" i="20" l="1"/>
  <c r="P398" i="20"/>
  <c r="J399" i="20"/>
  <c r="R399" i="20"/>
  <c r="N399" i="20"/>
  <c r="H399" i="20"/>
  <c r="D399" i="20"/>
  <c r="P399" i="20" s="1"/>
  <c r="C400" i="20"/>
  <c r="L399" i="20" l="1"/>
  <c r="F399" i="20"/>
  <c r="R400" i="20"/>
  <c r="N400" i="20"/>
  <c r="J400" i="20"/>
  <c r="H400" i="20"/>
  <c r="D400" i="20"/>
  <c r="F400" i="20" s="1"/>
  <c r="C401" i="20"/>
  <c r="L400" i="20" l="1"/>
  <c r="R401" i="20"/>
  <c r="H401" i="20"/>
  <c r="J401" i="20"/>
  <c r="N401" i="20"/>
  <c r="P400" i="20"/>
  <c r="D401" i="20"/>
  <c r="F401" i="20" s="1"/>
  <c r="C402" i="20"/>
  <c r="L401" i="20" l="1"/>
  <c r="P401" i="20"/>
  <c r="R402" i="20"/>
  <c r="N402" i="20"/>
  <c r="H402" i="20"/>
  <c r="J402" i="20"/>
  <c r="D402" i="20"/>
  <c r="F402" i="20" s="1"/>
  <c r="C403" i="20"/>
  <c r="L402" i="20" l="1"/>
  <c r="P402" i="20"/>
  <c r="R403" i="20"/>
  <c r="N403" i="20"/>
  <c r="J403" i="20"/>
  <c r="H403" i="20"/>
  <c r="D403" i="20"/>
  <c r="F403" i="20" s="1"/>
  <c r="C404" i="20"/>
  <c r="L403" i="20" l="1"/>
  <c r="P403" i="20"/>
  <c r="R404" i="20"/>
  <c r="J404" i="20"/>
  <c r="N404" i="20"/>
  <c r="H404" i="20"/>
  <c r="D404" i="20"/>
  <c r="F404" i="20" s="1"/>
  <c r="C405" i="20"/>
  <c r="L404" i="20" l="1"/>
  <c r="P404" i="20"/>
  <c r="R405" i="20"/>
  <c r="N405" i="20"/>
  <c r="J405" i="20"/>
  <c r="H405" i="20"/>
  <c r="C406" i="20"/>
  <c r="D405" i="20"/>
  <c r="F405" i="20" s="1"/>
  <c r="L405" i="20" l="1"/>
  <c r="R406" i="20"/>
  <c r="N406" i="20"/>
  <c r="H406" i="20"/>
  <c r="J406" i="20"/>
  <c r="P405" i="20"/>
  <c r="D406" i="20"/>
  <c r="F406" i="20" s="1"/>
  <c r="C407" i="20"/>
  <c r="L406" i="20" l="1"/>
  <c r="P406" i="20"/>
  <c r="J407" i="20"/>
  <c r="N407" i="20"/>
  <c r="H407" i="20"/>
  <c r="R407" i="20"/>
  <c r="D407" i="20"/>
  <c r="F407" i="20" s="1"/>
  <c r="C408" i="20"/>
  <c r="L407" i="20" l="1"/>
  <c r="P407" i="20"/>
  <c r="N408" i="20"/>
  <c r="H408" i="20"/>
  <c r="R408" i="20"/>
  <c r="J408" i="20"/>
  <c r="D408" i="20"/>
  <c r="F408" i="20" s="1"/>
  <c r="C409" i="20"/>
  <c r="L408" i="20" l="1"/>
  <c r="P408" i="20"/>
  <c r="R409" i="20"/>
  <c r="H409" i="20"/>
  <c r="J409" i="20"/>
  <c r="N409" i="20"/>
  <c r="D409" i="20"/>
  <c r="F409" i="20" s="1"/>
  <c r="C410" i="20"/>
  <c r="L409" i="20" l="1"/>
  <c r="P409" i="20"/>
  <c r="R410" i="20"/>
  <c r="N410" i="20"/>
  <c r="H410" i="20"/>
  <c r="J410" i="20"/>
  <c r="D410" i="20"/>
  <c r="F410" i="20" s="1"/>
  <c r="C411" i="20"/>
  <c r="L410" i="20" l="1"/>
  <c r="H411" i="20"/>
  <c r="J411" i="20"/>
  <c r="R411" i="20"/>
  <c r="N411" i="20"/>
  <c r="P410" i="20"/>
  <c r="D411" i="20"/>
  <c r="F411" i="20" s="1"/>
  <c r="C412" i="20"/>
  <c r="L411" i="20" l="1"/>
  <c r="P411" i="20"/>
  <c r="N412" i="20"/>
  <c r="H412" i="20"/>
  <c r="R412" i="20"/>
  <c r="J412" i="20"/>
  <c r="D412" i="20"/>
  <c r="P412" i="20" s="1"/>
  <c r="C413" i="20"/>
  <c r="L412" i="20" l="1"/>
  <c r="F412" i="20"/>
  <c r="R413" i="20"/>
  <c r="J413" i="20"/>
  <c r="H413" i="20"/>
  <c r="N413" i="20"/>
  <c r="D413" i="20"/>
  <c r="F413" i="20" s="1"/>
  <c r="C414" i="20"/>
  <c r="L413" i="20" l="1"/>
  <c r="R414" i="20"/>
  <c r="N414" i="20"/>
  <c r="H414" i="20"/>
  <c r="J414" i="20"/>
  <c r="P413" i="20"/>
  <c r="D414" i="20"/>
  <c r="F414" i="20" s="1"/>
  <c r="C415" i="20"/>
  <c r="L414" i="20" l="1"/>
  <c r="N415" i="20"/>
  <c r="J415" i="20"/>
  <c r="R415" i="20"/>
  <c r="H415" i="20"/>
  <c r="P414" i="20"/>
  <c r="D415" i="20"/>
  <c r="F415" i="20" s="1"/>
  <c r="C416" i="20"/>
  <c r="L415" i="20" l="1"/>
  <c r="P415" i="20"/>
  <c r="N416" i="20"/>
  <c r="R416" i="20"/>
  <c r="H416" i="20"/>
  <c r="J416" i="20"/>
  <c r="C417" i="20"/>
  <c r="D416" i="20"/>
  <c r="F416" i="20" s="1"/>
  <c r="L416" i="20" l="1"/>
  <c r="R417" i="20"/>
  <c r="H417" i="20"/>
  <c r="J417" i="20"/>
  <c r="N417" i="20"/>
  <c r="P416" i="20"/>
  <c r="D417" i="20"/>
  <c r="F417" i="20" s="1"/>
  <c r="C418" i="20"/>
  <c r="L417" i="20" l="1"/>
  <c r="P417" i="20"/>
  <c r="R418" i="20"/>
  <c r="N418" i="20"/>
  <c r="H418" i="20"/>
  <c r="J418" i="20"/>
  <c r="C419" i="20"/>
  <c r="D418" i="20"/>
  <c r="F418" i="20" s="1"/>
  <c r="L418" i="20" l="1"/>
  <c r="P418" i="20"/>
  <c r="R419" i="20"/>
  <c r="J419" i="20"/>
  <c r="N419" i="20"/>
  <c r="H419" i="20"/>
  <c r="D419" i="20"/>
  <c r="F419" i="20" s="1"/>
  <c r="C420" i="20"/>
  <c r="L419" i="20" l="1"/>
  <c r="P419" i="20"/>
  <c r="N420" i="20"/>
  <c r="R420" i="20"/>
  <c r="H420" i="20"/>
  <c r="J420" i="20"/>
  <c r="D420" i="20"/>
  <c r="F420" i="20" s="1"/>
  <c r="C421" i="20"/>
  <c r="L420" i="20" l="1"/>
  <c r="P420" i="20"/>
  <c r="R421" i="20"/>
  <c r="J421" i="20"/>
  <c r="N421" i="20"/>
  <c r="H421" i="20"/>
  <c r="D421" i="20"/>
  <c r="F421" i="20" s="1"/>
  <c r="C422" i="20"/>
  <c r="L421" i="20" l="1"/>
  <c r="P421" i="20"/>
  <c r="R422" i="20"/>
  <c r="N422" i="20"/>
  <c r="H422" i="20"/>
  <c r="J422" i="20"/>
  <c r="C423" i="20"/>
  <c r="D422" i="20"/>
  <c r="F422" i="20" s="1"/>
  <c r="L422" i="20" l="1"/>
  <c r="P422" i="20"/>
  <c r="N423" i="20"/>
  <c r="J423" i="20"/>
  <c r="R423" i="20"/>
  <c r="H423" i="20"/>
  <c r="D423" i="20"/>
  <c r="F423" i="20" s="1"/>
  <c r="C424" i="20"/>
  <c r="L423" i="20" l="1"/>
  <c r="P423" i="20"/>
  <c r="N424" i="20"/>
  <c r="R424" i="20"/>
  <c r="H424" i="20"/>
  <c r="J424" i="20"/>
  <c r="D424" i="20"/>
  <c r="F424" i="20" s="1"/>
  <c r="C425" i="20"/>
  <c r="L424" i="20" l="1"/>
  <c r="R425" i="20"/>
  <c r="H425" i="20"/>
  <c r="J425" i="20"/>
  <c r="N425" i="20"/>
  <c r="P424" i="20"/>
  <c r="D425" i="20"/>
  <c r="F425" i="20" s="1"/>
  <c r="C426" i="20"/>
  <c r="L425" i="20" l="1"/>
  <c r="P425" i="20"/>
  <c r="R426" i="20"/>
  <c r="N426" i="20"/>
  <c r="J426" i="20"/>
  <c r="H426" i="20"/>
  <c r="D426" i="20"/>
  <c r="F426" i="20" s="1"/>
  <c r="C427" i="20"/>
  <c r="L426" i="20" l="1"/>
  <c r="P426" i="20"/>
  <c r="H427" i="20"/>
  <c r="J427" i="20"/>
  <c r="R427" i="20"/>
  <c r="N427" i="20"/>
  <c r="C428" i="20"/>
  <c r="D427" i="20"/>
  <c r="F427" i="20" s="1"/>
  <c r="L427" i="20" l="1"/>
  <c r="P427" i="20"/>
  <c r="N428" i="20"/>
  <c r="H428" i="20"/>
  <c r="J428" i="20"/>
  <c r="R428" i="20"/>
  <c r="D428" i="20"/>
  <c r="F428" i="20" s="1"/>
  <c r="C429" i="20"/>
  <c r="L428" i="20" l="1"/>
  <c r="P428" i="20"/>
  <c r="R429" i="20"/>
  <c r="J429" i="20"/>
  <c r="H429" i="20"/>
  <c r="N429" i="20"/>
  <c r="D429" i="20"/>
  <c r="F429" i="20" s="1"/>
  <c r="C430" i="20"/>
  <c r="L429" i="20" l="1"/>
  <c r="P429" i="20"/>
  <c r="R430" i="20"/>
  <c r="N430" i="20"/>
  <c r="H430" i="20"/>
  <c r="J430" i="20"/>
  <c r="D430" i="20"/>
  <c r="F430" i="20" s="1"/>
  <c r="C431" i="20"/>
  <c r="L430" i="20" l="1"/>
  <c r="P430" i="20"/>
  <c r="N431" i="20"/>
  <c r="J431" i="20"/>
  <c r="R431" i="20"/>
  <c r="H431" i="20"/>
  <c r="D431" i="20"/>
  <c r="F431" i="20" s="1"/>
  <c r="C432" i="20"/>
  <c r="L431" i="20" l="1"/>
  <c r="N432" i="20"/>
  <c r="R432" i="20"/>
  <c r="H432" i="20"/>
  <c r="J432" i="20"/>
  <c r="P431" i="20"/>
  <c r="D432" i="20"/>
  <c r="P432" i="20" s="1"/>
  <c r="C433" i="20"/>
  <c r="L432" i="20" l="1"/>
  <c r="R433" i="20"/>
  <c r="H433" i="20"/>
  <c r="J433" i="20"/>
  <c r="N433" i="20"/>
  <c r="F432" i="20"/>
  <c r="D433" i="20"/>
  <c r="F433" i="20" s="1"/>
  <c r="C434" i="20"/>
  <c r="L433" i="20" l="1"/>
  <c r="P433" i="20"/>
  <c r="R434" i="20"/>
  <c r="N434" i="20"/>
  <c r="H434" i="20"/>
  <c r="J434" i="20"/>
  <c r="D434" i="20"/>
  <c r="F434" i="20" s="1"/>
  <c r="C435" i="20"/>
  <c r="L434" i="20" l="1"/>
  <c r="P434" i="20"/>
  <c r="R435" i="20"/>
  <c r="J435" i="20"/>
  <c r="N435" i="20"/>
  <c r="H435" i="20"/>
  <c r="D435" i="20"/>
  <c r="F435" i="20" s="1"/>
  <c r="C436" i="20"/>
  <c r="L435" i="20" l="1"/>
  <c r="N436" i="20"/>
  <c r="R436" i="20"/>
  <c r="J436" i="20"/>
  <c r="H436" i="20"/>
  <c r="P435" i="20"/>
  <c r="D436" i="20"/>
  <c r="F436" i="20" s="1"/>
  <c r="C437" i="20"/>
  <c r="L436" i="20" l="1"/>
  <c r="P436" i="20"/>
  <c r="R437" i="20"/>
  <c r="J437" i="20"/>
  <c r="N437" i="20"/>
  <c r="H437" i="20"/>
  <c r="D437" i="20"/>
  <c r="F437" i="20" s="1"/>
  <c r="C438" i="20"/>
  <c r="L437" i="20" l="1"/>
  <c r="P437" i="20"/>
  <c r="R438" i="20"/>
  <c r="N438" i="20"/>
  <c r="H438" i="20"/>
  <c r="J438" i="20"/>
  <c r="D438" i="20"/>
  <c r="F438" i="20" s="1"/>
  <c r="C439" i="20"/>
  <c r="L438" i="20" l="1"/>
  <c r="P438" i="20"/>
  <c r="N439" i="20"/>
  <c r="J439" i="20"/>
  <c r="H439" i="20"/>
  <c r="R439" i="20"/>
  <c r="D439" i="20"/>
  <c r="F439" i="20" s="1"/>
  <c r="C440" i="20"/>
  <c r="L439" i="20" l="1"/>
  <c r="N440" i="20"/>
  <c r="R440" i="20"/>
  <c r="H440" i="20"/>
  <c r="J440" i="20"/>
  <c r="P439" i="20"/>
  <c r="C441" i="20"/>
  <c r="D440" i="20"/>
  <c r="F440" i="20" s="1"/>
  <c r="L440" i="20" l="1"/>
  <c r="R441" i="20"/>
  <c r="H441" i="20"/>
  <c r="J441" i="20"/>
  <c r="N441" i="20"/>
  <c r="P440" i="20"/>
  <c r="D441" i="20"/>
  <c r="F441" i="20" s="1"/>
  <c r="C442" i="20"/>
  <c r="L441" i="20" l="1"/>
  <c r="P441" i="20"/>
  <c r="R442" i="20"/>
  <c r="N442" i="20"/>
  <c r="J442" i="20"/>
  <c r="H442" i="20"/>
  <c r="D442" i="20"/>
  <c r="F442" i="20" s="1"/>
  <c r="C443" i="20"/>
  <c r="L442" i="20" l="1"/>
  <c r="L443" i="20"/>
  <c r="H443" i="20"/>
  <c r="J443" i="20"/>
  <c r="R443" i="20"/>
  <c r="N443" i="20"/>
  <c r="P442" i="20"/>
  <c r="D443" i="20"/>
  <c r="F443" i="20" s="1"/>
  <c r="C444" i="20"/>
  <c r="P443" i="20" l="1"/>
  <c r="L444" i="20"/>
  <c r="N444" i="20"/>
  <c r="H444" i="20"/>
  <c r="J444" i="20"/>
  <c r="R444" i="20"/>
  <c r="D444" i="20"/>
  <c r="F444" i="20" s="1"/>
  <c r="C445" i="20"/>
  <c r="R445" i="20" l="1"/>
  <c r="J445" i="20"/>
  <c r="L445" i="20"/>
  <c r="H445" i="20"/>
  <c r="N445" i="20"/>
  <c r="P444" i="20"/>
  <c r="D445" i="20"/>
  <c r="F445" i="20" s="1"/>
  <c r="C446" i="20"/>
  <c r="P445" i="20" l="1"/>
  <c r="L446" i="20"/>
  <c r="R446" i="20"/>
  <c r="N446" i="20"/>
  <c r="H446" i="20"/>
  <c r="J446" i="20"/>
  <c r="D446" i="20"/>
  <c r="F446" i="20" s="1"/>
  <c r="C447" i="20"/>
  <c r="P446" i="20" l="1"/>
  <c r="N447" i="20"/>
  <c r="J447" i="20"/>
  <c r="L447" i="20"/>
  <c r="R447" i="20"/>
  <c r="H447" i="20"/>
  <c r="D447" i="20"/>
  <c r="F447" i="20" s="1"/>
  <c r="C448" i="20"/>
  <c r="P447" i="20" l="1"/>
  <c r="N448" i="20"/>
  <c r="R448" i="20"/>
  <c r="L448" i="20"/>
  <c r="H448" i="20"/>
  <c r="J448" i="20"/>
  <c r="D448" i="20"/>
  <c r="F448" i="20" s="1"/>
  <c r="C449" i="20"/>
  <c r="P448" i="20" l="1"/>
  <c r="R449" i="20"/>
  <c r="L449" i="20"/>
  <c r="H449" i="20"/>
  <c r="J449" i="20"/>
  <c r="N449" i="20"/>
  <c r="D449" i="20"/>
  <c r="F449" i="20" s="1"/>
  <c r="C450" i="20"/>
  <c r="P449" i="20" l="1"/>
  <c r="R450" i="20"/>
  <c r="N450" i="20"/>
  <c r="L450" i="20"/>
  <c r="H450" i="20"/>
  <c r="J450" i="20"/>
  <c r="C451" i="20"/>
  <c r="D450" i="20"/>
  <c r="F450" i="20" s="1"/>
  <c r="L451" i="20" l="1"/>
  <c r="R451" i="20"/>
  <c r="J451" i="20"/>
  <c r="N451" i="20"/>
  <c r="H451" i="20"/>
  <c r="P450" i="20"/>
  <c r="C452" i="20"/>
  <c r="D451" i="20"/>
  <c r="F451" i="20" s="1"/>
  <c r="N452" i="20" l="1"/>
  <c r="L452" i="20"/>
  <c r="R452" i="20"/>
  <c r="J452" i="20"/>
  <c r="H452" i="20"/>
  <c r="P451" i="20"/>
  <c r="C453" i="20"/>
  <c r="D452" i="20"/>
  <c r="F452" i="20" s="1"/>
  <c r="L453" i="20" l="1"/>
  <c r="R453" i="20"/>
  <c r="J453" i="20"/>
  <c r="N453" i="20"/>
  <c r="H453" i="20"/>
  <c r="P452" i="20"/>
  <c r="D453" i="20"/>
  <c r="F453" i="20" s="1"/>
  <c r="C454" i="20"/>
  <c r="P453" i="20" l="1"/>
  <c r="L454" i="20"/>
  <c r="R454" i="20"/>
  <c r="N454" i="20"/>
  <c r="H454" i="20"/>
  <c r="J454" i="20"/>
  <c r="D454" i="20"/>
  <c r="F454" i="20" s="1"/>
  <c r="C455" i="20"/>
  <c r="P454" i="20" l="1"/>
  <c r="L455" i="20"/>
  <c r="N455" i="20"/>
  <c r="J455" i="20"/>
  <c r="R455" i="20"/>
  <c r="H455" i="20"/>
  <c r="D455" i="20"/>
  <c r="F455" i="20" s="1"/>
  <c r="C456" i="20"/>
  <c r="N456" i="20" l="1"/>
  <c r="L456" i="20"/>
  <c r="R456" i="20"/>
  <c r="H456" i="20"/>
  <c r="J456" i="20"/>
  <c r="P455" i="20"/>
  <c r="D456" i="20"/>
  <c r="F456" i="20" s="1"/>
  <c r="C457" i="20"/>
  <c r="P456" i="20" l="1"/>
  <c r="R457" i="20"/>
  <c r="H457" i="20"/>
  <c r="L457" i="20"/>
  <c r="J457" i="20"/>
  <c r="N457" i="20"/>
  <c r="C458" i="20"/>
  <c r="D457" i="20"/>
  <c r="F457" i="20" s="1"/>
  <c r="R458" i="20" l="1"/>
  <c r="N458" i="20"/>
  <c r="L458" i="20"/>
  <c r="H458" i="20"/>
  <c r="J458" i="20"/>
  <c r="P457" i="20"/>
  <c r="D458" i="20"/>
  <c r="F458" i="20" s="1"/>
  <c r="C459" i="20"/>
  <c r="P458" i="20" l="1"/>
  <c r="L459" i="20"/>
  <c r="H459" i="20"/>
  <c r="J459" i="20"/>
  <c r="R459" i="20"/>
  <c r="N459" i="20"/>
  <c r="D459" i="20"/>
  <c r="F459" i="20" s="1"/>
  <c r="C460" i="20"/>
  <c r="P459" i="20" l="1"/>
  <c r="L460" i="20"/>
  <c r="N460" i="20"/>
  <c r="H460" i="20"/>
  <c r="J460" i="20"/>
  <c r="R460" i="20"/>
  <c r="D460" i="20"/>
  <c r="F460" i="20" s="1"/>
  <c r="C461" i="20"/>
  <c r="R461" i="20" l="1"/>
  <c r="L461" i="20"/>
  <c r="J461" i="20"/>
  <c r="H461" i="20"/>
  <c r="N461" i="20"/>
  <c r="P460" i="20"/>
  <c r="D461" i="20"/>
  <c r="F461" i="20" s="1"/>
  <c r="C462" i="20"/>
  <c r="P461" i="20" l="1"/>
  <c r="L462" i="20"/>
  <c r="R462" i="20"/>
  <c r="N462" i="20"/>
  <c r="H462" i="20"/>
  <c r="J462" i="20"/>
  <c r="D462" i="20"/>
  <c r="F462" i="20" s="1"/>
  <c r="C463" i="20"/>
  <c r="N463" i="20" l="1"/>
  <c r="J463" i="20"/>
  <c r="L463" i="20"/>
  <c r="R463" i="20"/>
  <c r="H463" i="20"/>
  <c r="P462" i="20"/>
  <c r="D463" i="20"/>
  <c r="F463" i="20" s="1"/>
  <c r="C464" i="20"/>
  <c r="P463" i="20" l="1"/>
  <c r="N464" i="20"/>
  <c r="R464" i="20"/>
  <c r="H464" i="20"/>
  <c r="L464" i="20"/>
  <c r="J464" i="20"/>
  <c r="D464" i="20"/>
  <c r="F464" i="20" s="1"/>
  <c r="C465" i="20"/>
  <c r="P464" i="20" l="1"/>
  <c r="R465" i="20"/>
  <c r="H465" i="20"/>
  <c r="J465" i="20"/>
  <c r="L465" i="20"/>
  <c r="N465" i="20"/>
  <c r="C466" i="20"/>
  <c r="D465" i="20"/>
  <c r="F465" i="20" s="1"/>
  <c r="P465" i="20" l="1"/>
  <c r="R466" i="20"/>
  <c r="N466" i="20"/>
  <c r="L466" i="20"/>
  <c r="H466" i="20"/>
  <c r="J466" i="20"/>
  <c r="D466" i="20"/>
  <c r="F466" i="20" s="1"/>
  <c r="C467" i="20"/>
  <c r="P466" i="20" l="1"/>
  <c r="R467" i="20"/>
  <c r="J467" i="20"/>
  <c r="L467" i="20"/>
  <c r="N467" i="20"/>
  <c r="H467" i="20"/>
  <c r="C468" i="20"/>
  <c r="D467" i="20"/>
  <c r="F467" i="20" s="1"/>
  <c r="N468" i="20" l="1"/>
  <c r="L468" i="20"/>
  <c r="R468" i="20"/>
  <c r="J468" i="20"/>
  <c r="H468" i="20"/>
  <c r="P467" i="20"/>
  <c r="D468" i="20"/>
  <c r="F468" i="20" s="1"/>
  <c r="C469" i="20"/>
  <c r="L469" i="20" l="1"/>
  <c r="R469" i="20"/>
  <c r="J469" i="20"/>
  <c r="N469" i="20"/>
  <c r="H469" i="20"/>
  <c r="P468" i="20"/>
  <c r="C470" i="20"/>
  <c r="D469" i="20"/>
  <c r="F469" i="20" s="1"/>
  <c r="L470" i="20" l="1"/>
  <c r="R470" i="20"/>
  <c r="N470" i="20"/>
  <c r="H470" i="20"/>
  <c r="J470" i="20"/>
  <c r="P469" i="20"/>
  <c r="D470" i="20"/>
  <c r="F470" i="20" s="1"/>
  <c r="C471" i="20"/>
  <c r="P470" i="20" l="1"/>
  <c r="L471" i="20"/>
  <c r="N471" i="20"/>
  <c r="J471" i="20"/>
  <c r="H471" i="20"/>
  <c r="R471" i="20"/>
  <c r="D471" i="20"/>
  <c r="F471" i="20" s="1"/>
  <c r="C472" i="20"/>
  <c r="P471" i="20" l="1"/>
  <c r="N472" i="20"/>
  <c r="L472" i="20"/>
  <c r="R472" i="20"/>
  <c r="H472" i="20"/>
  <c r="J472" i="20"/>
  <c r="D472" i="20"/>
  <c r="F472" i="20" s="1"/>
  <c r="C473" i="20"/>
  <c r="P472" i="20" l="1"/>
  <c r="R473" i="20"/>
  <c r="L473" i="20"/>
  <c r="H473" i="20"/>
  <c r="J473" i="20"/>
  <c r="N473" i="20"/>
  <c r="C474" i="20"/>
  <c r="D473" i="20"/>
  <c r="F473" i="20" s="1"/>
  <c r="R474" i="20" l="1"/>
  <c r="N474" i="20"/>
  <c r="L474" i="20"/>
  <c r="H474" i="20"/>
  <c r="J474" i="20"/>
  <c r="P473" i="20"/>
  <c r="C475" i="20"/>
  <c r="D474" i="20"/>
  <c r="F474" i="20" s="1"/>
  <c r="P474" i="20" l="1"/>
  <c r="H475" i="20"/>
  <c r="J475" i="20"/>
  <c r="L475" i="20"/>
  <c r="R475" i="20"/>
  <c r="N475" i="20"/>
  <c r="C476" i="20"/>
  <c r="D475" i="20"/>
  <c r="F475" i="20" s="1"/>
  <c r="P475" i="20" l="1"/>
  <c r="L476" i="20"/>
  <c r="N476" i="20"/>
  <c r="H476" i="20"/>
  <c r="R476" i="20"/>
  <c r="J476" i="20"/>
  <c r="C477" i="20"/>
  <c r="D476" i="20"/>
  <c r="F476" i="20" s="1"/>
  <c r="R477" i="20" l="1"/>
  <c r="L477" i="20"/>
  <c r="J477" i="20"/>
  <c r="H477" i="20"/>
  <c r="N477" i="20"/>
  <c r="P476" i="20"/>
  <c r="D477" i="20"/>
  <c r="F477" i="20" s="1"/>
  <c r="C478" i="20"/>
  <c r="P477" i="20" l="1"/>
  <c r="L478" i="20"/>
  <c r="R478" i="20"/>
  <c r="N478" i="20"/>
  <c r="H478" i="20"/>
  <c r="J478" i="20"/>
  <c r="D478" i="20"/>
  <c r="F478" i="20" s="1"/>
  <c r="C479" i="20"/>
  <c r="P478" i="20" l="1"/>
  <c r="N479" i="20"/>
  <c r="J479" i="20"/>
  <c r="L479" i="20"/>
  <c r="R479" i="20"/>
  <c r="H479" i="20"/>
  <c r="D479" i="20"/>
  <c r="F479" i="20" s="1"/>
  <c r="C480" i="20"/>
  <c r="P479" i="20" l="1"/>
  <c r="N480" i="20"/>
  <c r="R480" i="20"/>
  <c r="L480" i="20"/>
  <c r="H480" i="20"/>
  <c r="J480" i="20"/>
  <c r="D480" i="20"/>
  <c r="F480" i="20" s="1"/>
  <c r="C481" i="20"/>
  <c r="P480" i="20" l="1"/>
  <c r="L481" i="20"/>
  <c r="R481" i="20"/>
  <c r="H481" i="20"/>
  <c r="J481" i="20"/>
  <c r="N481" i="20"/>
  <c r="C482" i="20"/>
  <c r="D481" i="20"/>
  <c r="F481" i="20" s="1"/>
  <c r="P481" i="20" l="1"/>
  <c r="R482" i="20"/>
  <c r="N482" i="20"/>
  <c r="L482" i="20"/>
  <c r="H482" i="20"/>
  <c r="J482" i="20"/>
  <c r="C483" i="20"/>
  <c r="D482" i="20"/>
  <c r="F482" i="20" s="1"/>
  <c r="L483" i="20" l="1"/>
  <c r="R483" i="20"/>
  <c r="J483" i="20"/>
  <c r="N483" i="20"/>
  <c r="H483" i="20"/>
  <c r="P482" i="20"/>
  <c r="D483" i="20"/>
  <c r="F483" i="20" s="1"/>
  <c r="C484" i="20"/>
  <c r="N484" i="20" l="1"/>
  <c r="L484" i="20"/>
  <c r="R484" i="20"/>
  <c r="H484" i="20"/>
  <c r="J484" i="20"/>
  <c r="P483" i="20"/>
  <c r="D484" i="20"/>
  <c r="F484" i="20" s="1"/>
  <c r="C485" i="20"/>
  <c r="P484" i="20" l="1"/>
  <c r="L485" i="20"/>
  <c r="R485" i="20"/>
  <c r="J485" i="20"/>
  <c r="N485" i="20"/>
  <c r="H485" i="20"/>
  <c r="D485" i="20"/>
  <c r="F485" i="20" s="1"/>
  <c r="C486" i="20"/>
  <c r="P485" i="20" l="1"/>
  <c r="L486" i="20"/>
  <c r="R486" i="20"/>
  <c r="N486" i="20"/>
  <c r="H486" i="20"/>
  <c r="J486" i="20"/>
  <c r="C487" i="20"/>
  <c r="D486" i="20"/>
  <c r="F486" i="20" s="1"/>
  <c r="L487" i="20" l="1"/>
  <c r="N487" i="20"/>
  <c r="J487" i="20"/>
  <c r="R487" i="20"/>
  <c r="H487" i="20"/>
  <c r="P486" i="20"/>
  <c r="D487" i="20"/>
  <c r="F487" i="20" s="1"/>
  <c r="C488" i="20"/>
  <c r="P487" i="20" l="1"/>
  <c r="N488" i="20"/>
  <c r="L488" i="20"/>
  <c r="R488" i="20"/>
  <c r="H488" i="20"/>
  <c r="J488" i="20"/>
  <c r="D488" i="20"/>
  <c r="F488" i="20" s="1"/>
  <c r="C489" i="20"/>
  <c r="R489" i="20" l="1"/>
  <c r="H489" i="20"/>
  <c r="J489" i="20"/>
  <c r="L489" i="20"/>
  <c r="N489" i="20"/>
  <c r="P488" i="20"/>
  <c r="D489" i="20"/>
  <c r="F489" i="20" s="1"/>
  <c r="C490" i="20"/>
  <c r="P489" i="20" l="1"/>
  <c r="R490" i="20"/>
  <c r="N490" i="20"/>
  <c r="L490" i="20"/>
  <c r="J490" i="20"/>
  <c r="H490" i="20"/>
  <c r="C491" i="20"/>
  <c r="D490" i="20"/>
  <c r="P490" i="20" s="1"/>
  <c r="H491" i="20" l="1"/>
  <c r="J491" i="20"/>
  <c r="L491" i="20"/>
  <c r="R491" i="20"/>
  <c r="N491" i="20"/>
  <c r="F490" i="20"/>
  <c r="D491" i="20"/>
  <c r="P491" i="20" s="1"/>
  <c r="C492" i="20"/>
  <c r="F491" i="20" l="1"/>
  <c r="L492" i="20"/>
  <c r="N492" i="20"/>
  <c r="H492" i="20"/>
  <c r="J492" i="20"/>
  <c r="R492" i="20"/>
  <c r="D492" i="20"/>
  <c r="F492" i="20" s="1"/>
  <c r="C493" i="20"/>
  <c r="P492" i="20" l="1"/>
  <c r="R493" i="20"/>
  <c r="L493" i="20"/>
  <c r="J493" i="20"/>
  <c r="H493" i="20"/>
  <c r="N493" i="20"/>
  <c r="D493" i="20"/>
  <c r="F493" i="20" s="1"/>
  <c r="C494" i="20"/>
  <c r="L494" i="20" l="1"/>
  <c r="R494" i="20"/>
  <c r="N494" i="20"/>
  <c r="H494" i="20"/>
  <c r="J494" i="20"/>
  <c r="P493" i="20"/>
  <c r="D494" i="20"/>
  <c r="F494" i="20" s="1"/>
  <c r="C495" i="20"/>
  <c r="L495" i="20" l="1"/>
  <c r="N495" i="20"/>
  <c r="J495" i="20"/>
  <c r="R495" i="20"/>
  <c r="H495" i="20"/>
  <c r="P494" i="20"/>
  <c r="D495" i="20"/>
  <c r="F495" i="20" s="1"/>
  <c r="C496" i="20"/>
  <c r="P495" i="20" l="1"/>
  <c r="N496" i="20"/>
  <c r="R496" i="20"/>
  <c r="H496" i="20"/>
  <c r="L496" i="20"/>
  <c r="J496" i="20"/>
  <c r="D496" i="20"/>
  <c r="F496" i="20" s="1"/>
  <c r="C497" i="20"/>
  <c r="P496" i="20" l="1"/>
  <c r="R497" i="20"/>
  <c r="L497" i="20"/>
  <c r="H497" i="20"/>
  <c r="J497" i="20"/>
  <c r="N497" i="20"/>
  <c r="D497" i="20"/>
  <c r="F497" i="20" s="1"/>
  <c r="C498" i="20"/>
  <c r="P497" i="20" l="1"/>
  <c r="R498" i="20"/>
  <c r="N498" i="20"/>
  <c r="L498" i="20"/>
  <c r="H498" i="20"/>
  <c r="J498" i="20"/>
  <c r="D498" i="20"/>
  <c r="F498" i="20" s="1"/>
  <c r="C499" i="20"/>
  <c r="P498" i="20" l="1"/>
  <c r="L499" i="20"/>
  <c r="R499" i="20"/>
  <c r="J499" i="20"/>
  <c r="N499" i="20"/>
  <c r="H499" i="20"/>
  <c r="C500" i="20"/>
  <c r="D499" i="20"/>
  <c r="F499" i="20" s="1"/>
  <c r="N500" i="20" l="1"/>
  <c r="L500" i="20"/>
  <c r="R500" i="20"/>
  <c r="J500" i="20"/>
  <c r="H500" i="20"/>
  <c r="P499" i="20"/>
  <c r="D500" i="20"/>
  <c r="F500" i="20" s="1"/>
  <c r="C501" i="20"/>
  <c r="P500" i="20" l="1"/>
  <c r="L501" i="20"/>
  <c r="R501" i="20"/>
  <c r="J501" i="20"/>
  <c r="N501" i="20"/>
  <c r="H501" i="20"/>
  <c r="C502" i="20"/>
  <c r="D501" i="20"/>
  <c r="F501" i="20" s="1"/>
  <c r="P501" i="20" l="1"/>
  <c r="L502" i="20"/>
  <c r="R502" i="20"/>
  <c r="N502" i="20"/>
  <c r="H502" i="20"/>
  <c r="J502" i="20"/>
  <c r="D502" i="20"/>
  <c r="F502" i="20" s="1"/>
  <c r="C503" i="20"/>
  <c r="P502" i="20" l="1"/>
  <c r="L503" i="20"/>
  <c r="N503" i="20"/>
  <c r="J503" i="20"/>
  <c r="H503" i="20"/>
  <c r="R503" i="20"/>
  <c r="D503" i="20"/>
  <c r="F503" i="20" s="1"/>
  <c r="C504" i="20"/>
  <c r="P503" i="20" l="1"/>
  <c r="N504" i="20"/>
  <c r="L504" i="20"/>
  <c r="R504" i="20"/>
  <c r="H504" i="20"/>
  <c r="J504" i="20"/>
  <c r="D504" i="20"/>
  <c r="P504" i="20" s="1"/>
  <c r="C505" i="20"/>
  <c r="F504" i="20" l="1"/>
  <c r="L505" i="20"/>
  <c r="R505" i="20"/>
  <c r="H505" i="20"/>
  <c r="J505" i="20"/>
  <c r="N505" i="20"/>
  <c r="D505" i="20"/>
  <c r="F505" i="20" s="1"/>
  <c r="C506" i="20"/>
  <c r="P505" i="20" l="1"/>
  <c r="R506" i="20"/>
  <c r="N506" i="20"/>
  <c r="L506" i="20"/>
  <c r="J506" i="20"/>
  <c r="H506" i="20"/>
  <c r="D506" i="20"/>
  <c r="F506" i="20" s="1"/>
  <c r="C507" i="20"/>
  <c r="P506" i="20" l="1"/>
  <c r="L507" i="20"/>
  <c r="H507" i="20"/>
  <c r="J507" i="20"/>
  <c r="R507" i="20"/>
  <c r="N507" i="20"/>
  <c r="D507" i="20"/>
  <c r="F507" i="20" s="1"/>
  <c r="C508" i="20"/>
  <c r="P507" i="20" l="1"/>
  <c r="L508" i="20"/>
  <c r="N508" i="20"/>
  <c r="H508" i="20"/>
  <c r="J508" i="20"/>
  <c r="R508" i="20"/>
  <c r="D508" i="20"/>
  <c r="P508" i="20" s="1"/>
  <c r="C509" i="20"/>
  <c r="F508" i="20" l="1"/>
  <c r="R509" i="20"/>
  <c r="J509" i="20"/>
  <c r="L509" i="20"/>
  <c r="H509" i="20"/>
  <c r="N509" i="20"/>
  <c r="D509" i="20"/>
  <c r="F509" i="20" s="1"/>
  <c r="C510" i="20"/>
  <c r="P509" i="20" l="1"/>
  <c r="L510" i="20"/>
  <c r="R510" i="20"/>
  <c r="N510" i="20"/>
  <c r="H510" i="20"/>
  <c r="J510" i="20"/>
  <c r="D510" i="20"/>
  <c r="F510" i="20" s="1"/>
  <c r="C511" i="20"/>
  <c r="P510" i="20" l="1"/>
  <c r="N511" i="20"/>
  <c r="J511" i="20"/>
  <c r="L511" i="20"/>
  <c r="R511" i="20"/>
  <c r="H511" i="20"/>
  <c r="D511" i="20"/>
  <c r="F511" i="20" s="1"/>
  <c r="C512" i="20"/>
  <c r="P511" i="20" l="1"/>
  <c r="N512" i="20"/>
  <c r="R512" i="20"/>
  <c r="H512" i="20"/>
  <c r="L512" i="20"/>
  <c r="J512" i="20"/>
  <c r="D512" i="20"/>
  <c r="P512" i="20" s="1"/>
  <c r="C513" i="20"/>
  <c r="F512" i="20" l="1"/>
  <c r="R513" i="20"/>
  <c r="L513" i="20"/>
  <c r="H513" i="20"/>
  <c r="J513" i="20"/>
  <c r="N513" i="20"/>
  <c r="D513" i="20"/>
  <c r="F513" i="20" s="1"/>
  <c r="C514" i="20"/>
  <c r="P513" i="20" l="1"/>
  <c r="R514" i="20"/>
  <c r="N514" i="20"/>
  <c r="L514" i="20"/>
  <c r="H514" i="20"/>
  <c r="J514" i="20"/>
  <c r="D514" i="20"/>
  <c r="F514" i="20" s="1"/>
  <c r="C515" i="20"/>
  <c r="P514" i="20" l="1"/>
  <c r="L515" i="20"/>
  <c r="R515" i="20"/>
  <c r="J515" i="20"/>
  <c r="N515" i="20"/>
  <c r="H515" i="20"/>
  <c r="C516" i="20"/>
  <c r="D515" i="20"/>
  <c r="F515" i="20" s="1"/>
  <c r="P515" i="20" l="1"/>
  <c r="N516" i="20"/>
  <c r="L516" i="20"/>
  <c r="R516" i="20"/>
  <c r="J516" i="20"/>
  <c r="H516" i="20"/>
  <c r="D516" i="20"/>
  <c r="F516" i="20" s="1"/>
  <c r="C517" i="20"/>
  <c r="P516" i="20" l="1"/>
  <c r="L517" i="20"/>
  <c r="R517" i="20"/>
  <c r="J517" i="20"/>
  <c r="N517" i="20"/>
  <c r="H517" i="20"/>
  <c r="D517" i="20"/>
  <c r="F517" i="20" s="1"/>
  <c r="C518" i="20"/>
  <c r="P517" i="20" l="1"/>
  <c r="L518" i="20"/>
  <c r="R518" i="20"/>
  <c r="N518" i="20"/>
  <c r="H518" i="20"/>
  <c r="J518" i="20"/>
  <c r="D518" i="20"/>
  <c r="F518" i="20" s="1"/>
  <c r="C519" i="20"/>
  <c r="P518" i="20" l="1"/>
  <c r="L519" i="20"/>
  <c r="N519" i="20"/>
  <c r="J519" i="20"/>
  <c r="H519" i="20"/>
  <c r="R519" i="20"/>
  <c r="D519" i="20"/>
  <c r="F519" i="20" s="1"/>
  <c r="C520" i="20"/>
  <c r="P519" i="20" l="1"/>
  <c r="N520" i="20"/>
  <c r="L520" i="20"/>
  <c r="R520" i="20"/>
  <c r="H520" i="20"/>
  <c r="J520" i="20"/>
  <c r="D520" i="20"/>
  <c r="F520" i="20" s="1"/>
  <c r="C521" i="20"/>
  <c r="P520" i="20" l="1"/>
  <c r="R521" i="20"/>
  <c r="L521" i="20"/>
  <c r="H521" i="20"/>
  <c r="J521" i="20"/>
  <c r="N521" i="20"/>
  <c r="D521" i="20"/>
  <c r="F521" i="20" s="1"/>
  <c r="C522" i="20"/>
  <c r="P521" i="20" l="1"/>
  <c r="R522" i="20"/>
  <c r="N522" i="20"/>
  <c r="L522" i="20"/>
  <c r="H522" i="20"/>
  <c r="J522" i="20"/>
  <c r="D522" i="20"/>
  <c r="P522" i="20" s="1"/>
  <c r="C523" i="20"/>
  <c r="F522" i="20" l="1"/>
  <c r="L523" i="20"/>
  <c r="J523" i="20"/>
  <c r="R523" i="20"/>
  <c r="N523" i="20"/>
  <c r="H523" i="20"/>
  <c r="D523" i="20"/>
  <c r="F523" i="20" s="1"/>
  <c r="C524" i="20"/>
  <c r="P523" i="20" l="1"/>
  <c r="L524" i="20"/>
  <c r="N524" i="20"/>
  <c r="H524" i="20"/>
  <c r="J524" i="20"/>
  <c r="R524" i="20"/>
  <c r="D524" i="20"/>
  <c r="F524" i="20" s="1"/>
  <c r="C525" i="20"/>
  <c r="P524" i="20" l="1"/>
  <c r="R525" i="20"/>
  <c r="L525" i="20"/>
  <c r="J525" i="20"/>
  <c r="N525" i="20"/>
  <c r="H525" i="20"/>
  <c r="D525" i="20"/>
  <c r="F525" i="20" s="1"/>
  <c r="C526" i="20"/>
  <c r="P525" i="20" l="1"/>
  <c r="L526" i="20"/>
  <c r="R526" i="20"/>
  <c r="N526" i="20"/>
  <c r="H526" i="20"/>
  <c r="J526" i="20"/>
  <c r="D526" i="20"/>
  <c r="F526" i="20" s="1"/>
  <c r="C527" i="20"/>
  <c r="P526" i="20" l="1"/>
  <c r="N527" i="20"/>
  <c r="H527" i="20"/>
  <c r="J527" i="20"/>
  <c r="L527" i="20"/>
  <c r="R527" i="20"/>
  <c r="C528" i="20"/>
  <c r="D527" i="20"/>
  <c r="F527" i="20" s="1"/>
  <c r="P527" i="20" l="1"/>
  <c r="N528" i="20"/>
  <c r="R528" i="20"/>
  <c r="L528" i="20"/>
  <c r="H528" i="20"/>
  <c r="J528" i="20"/>
  <c r="D528" i="20"/>
  <c r="F528" i="20" s="1"/>
  <c r="C529" i="20"/>
  <c r="P528" i="20" l="1"/>
  <c r="R529" i="20"/>
  <c r="L529" i="20"/>
  <c r="H529" i="20"/>
  <c r="J529" i="20"/>
  <c r="N529" i="20"/>
  <c r="D529" i="20"/>
  <c r="F529" i="20" s="1"/>
  <c r="C530" i="20"/>
  <c r="P529" i="20" l="1"/>
  <c r="R530" i="20"/>
  <c r="N530" i="20"/>
  <c r="L530" i="20"/>
  <c r="H530" i="20"/>
  <c r="J530" i="20"/>
  <c r="D530" i="20"/>
  <c r="F530" i="20" s="1"/>
  <c r="C531" i="20"/>
  <c r="P530" i="20" l="1"/>
  <c r="R531" i="20"/>
  <c r="J531" i="20"/>
  <c r="L531" i="20"/>
  <c r="N531" i="20"/>
  <c r="H531" i="20"/>
  <c r="D531" i="20"/>
  <c r="F531" i="20" s="1"/>
  <c r="C532" i="20"/>
  <c r="P531" i="20" l="1"/>
  <c r="N532" i="20"/>
  <c r="L532" i="20"/>
  <c r="H532" i="20"/>
  <c r="R532" i="20"/>
  <c r="J532" i="20"/>
  <c r="D532" i="20"/>
  <c r="F532" i="20" s="1"/>
  <c r="C533" i="20"/>
  <c r="P532" i="20" l="1"/>
  <c r="L533" i="20"/>
  <c r="R533" i="20"/>
  <c r="J533" i="20"/>
  <c r="H533" i="20"/>
  <c r="N533" i="20"/>
  <c r="D533" i="20"/>
  <c r="F533" i="20" s="1"/>
  <c r="C534" i="20"/>
  <c r="P533" i="20" l="1"/>
  <c r="L534" i="20"/>
  <c r="R534" i="20"/>
  <c r="N534" i="20"/>
  <c r="H534" i="20"/>
  <c r="J534" i="20"/>
  <c r="C535" i="20"/>
  <c r="D534" i="20"/>
  <c r="F534" i="20" s="1"/>
  <c r="P534" i="20" l="1"/>
  <c r="L535" i="20"/>
  <c r="N535" i="20"/>
  <c r="J535" i="20"/>
  <c r="H535" i="20"/>
  <c r="R535" i="20"/>
  <c r="D535" i="20"/>
  <c r="P535" i="20" s="1"/>
  <c r="C536" i="20"/>
  <c r="F535" i="20" l="1"/>
  <c r="F536" i="20"/>
  <c r="N536" i="20"/>
  <c r="L536" i="20"/>
  <c r="R536" i="20"/>
  <c r="H536" i="20"/>
  <c r="J536" i="20"/>
  <c r="D536" i="20"/>
  <c r="P536" i="20" s="1"/>
  <c r="C537" i="20"/>
  <c r="R537" i="20" l="1"/>
  <c r="L537" i="20"/>
  <c r="H537" i="20"/>
  <c r="J537" i="20"/>
  <c r="N537" i="20"/>
  <c r="D537" i="20"/>
  <c r="F537" i="20" s="1"/>
  <c r="C538" i="20"/>
  <c r="P537" i="20" l="1"/>
  <c r="R538" i="20"/>
  <c r="N538" i="20"/>
  <c r="L538" i="20"/>
  <c r="J538" i="20"/>
  <c r="H538" i="20"/>
  <c r="D538" i="20"/>
  <c r="F538" i="20" s="1"/>
  <c r="C539" i="20"/>
  <c r="P538" i="20" l="1"/>
  <c r="L539" i="20"/>
  <c r="H539" i="20"/>
  <c r="J539" i="20"/>
  <c r="R539" i="20"/>
  <c r="N539" i="20"/>
  <c r="D539" i="20"/>
  <c r="F539" i="20" s="1"/>
  <c r="C540" i="20"/>
  <c r="P539" i="20" l="1"/>
  <c r="L540" i="20"/>
  <c r="N540" i="20"/>
  <c r="H540" i="20"/>
  <c r="R540" i="20"/>
  <c r="J540" i="20"/>
  <c r="D540" i="20"/>
  <c r="P540" i="20" s="1"/>
  <c r="C541" i="20"/>
  <c r="F540" i="20" l="1"/>
  <c r="R541" i="20"/>
  <c r="L541" i="20"/>
  <c r="J541" i="20"/>
  <c r="H541" i="20"/>
  <c r="N541" i="20"/>
  <c r="C542" i="20"/>
  <c r="D541" i="20"/>
  <c r="P541" i="20" s="1"/>
  <c r="F541" i="20" l="1"/>
  <c r="L542" i="20"/>
  <c r="R542" i="20"/>
  <c r="N542" i="20"/>
  <c r="H542" i="20"/>
  <c r="J542" i="20"/>
  <c r="D542" i="20"/>
  <c r="F542" i="20" s="1"/>
  <c r="C543" i="20"/>
  <c r="P542" i="20" l="1"/>
  <c r="N543" i="20"/>
  <c r="J543" i="20"/>
  <c r="L543" i="20"/>
  <c r="R543" i="20"/>
  <c r="H543" i="20"/>
  <c r="D543" i="20"/>
  <c r="P543" i="20" s="1"/>
  <c r="C544" i="20"/>
  <c r="F543" i="20" l="1"/>
  <c r="N544" i="20"/>
  <c r="R544" i="20"/>
  <c r="L544" i="20"/>
  <c r="J544" i="20"/>
  <c r="H544" i="20"/>
  <c r="D544" i="20"/>
  <c r="F544" i="20" s="1"/>
  <c r="C545" i="20"/>
  <c r="P544" i="20" l="1"/>
  <c r="L545" i="20"/>
  <c r="R545" i="20"/>
  <c r="H545" i="20"/>
  <c r="J545" i="20"/>
  <c r="N545" i="20"/>
  <c r="D545" i="20"/>
  <c r="F545" i="20" s="1"/>
  <c r="C546" i="20"/>
  <c r="P545" i="20" l="1"/>
  <c r="R546" i="20"/>
  <c r="N546" i="20"/>
  <c r="H546" i="20"/>
  <c r="L546" i="20"/>
  <c r="J546" i="20"/>
  <c r="D546" i="20"/>
  <c r="P546" i="20" s="1"/>
  <c r="C547" i="20"/>
  <c r="F546" i="20" l="1"/>
  <c r="L547" i="20"/>
  <c r="R547" i="20"/>
  <c r="J547" i="20"/>
  <c r="N547" i="20"/>
  <c r="H547" i="20"/>
  <c r="D547" i="20"/>
  <c r="P547" i="20" s="1"/>
  <c r="C548" i="20"/>
  <c r="F547" i="20" l="1"/>
  <c r="N548" i="20"/>
  <c r="L548" i="20"/>
  <c r="H548" i="20"/>
  <c r="R548" i="20"/>
  <c r="J548" i="20"/>
  <c r="C549" i="20"/>
  <c r="D548" i="20"/>
  <c r="F548" i="20" s="1"/>
  <c r="P548" i="20" l="1"/>
  <c r="L549" i="20"/>
  <c r="R549" i="20"/>
  <c r="J549" i="20"/>
  <c r="N549" i="20"/>
  <c r="H549" i="20"/>
  <c r="D549" i="20"/>
  <c r="F549" i="20" s="1"/>
  <c r="C550" i="20"/>
  <c r="P549" i="20" l="1"/>
  <c r="L550" i="20"/>
  <c r="R550" i="20"/>
  <c r="N550" i="20"/>
  <c r="H550" i="20"/>
  <c r="J550" i="20"/>
  <c r="D550" i="20"/>
  <c r="F550" i="20" s="1"/>
  <c r="C551" i="20"/>
  <c r="P550" i="20" l="1"/>
  <c r="L551" i="20"/>
  <c r="N551" i="20"/>
  <c r="H551" i="20"/>
  <c r="J551" i="20"/>
  <c r="R551" i="20"/>
  <c r="D551" i="20"/>
  <c r="P551" i="20" s="1"/>
  <c r="C552" i="20"/>
  <c r="F551" i="20" l="1"/>
  <c r="N552" i="20"/>
  <c r="L552" i="20"/>
  <c r="R552" i="20"/>
  <c r="H552" i="20"/>
  <c r="J552" i="20"/>
  <c r="D552" i="20"/>
  <c r="F552" i="20" s="1"/>
  <c r="C553" i="20"/>
  <c r="P552" i="20" l="1"/>
  <c r="R553" i="20"/>
  <c r="H553" i="20"/>
  <c r="L553" i="20"/>
  <c r="J553" i="20"/>
  <c r="N553" i="20"/>
  <c r="D553" i="20"/>
  <c r="F553" i="20" s="1"/>
  <c r="C554" i="20"/>
  <c r="P553" i="20" l="1"/>
  <c r="R554" i="20"/>
  <c r="N554" i="20"/>
  <c r="L554" i="20"/>
  <c r="J554" i="20"/>
  <c r="H554" i="20"/>
  <c r="D554" i="20"/>
  <c r="P554" i="20" s="1"/>
  <c r="C555" i="20"/>
  <c r="F554" i="20" l="1"/>
  <c r="J555" i="20"/>
  <c r="L555" i="20"/>
  <c r="R555" i="20"/>
  <c r="N555" i="20"/>
  <c r="H555" i="20"/>
  <c r="D555" i="20"/>
  <c r="F555" i="20" s="1"/>
  <c r="C556" i="20"/>
  <c r="P555" i="20" l="1"/>
  <c r="L556" i="20"/>
  <c r="N556" i="20"/>
  <c r="H556" i="20"/>
  <c r="J556" i="20"/>
  <c r="R556" i="20"/>
  <c r="C557" i="20"/>
  <c r="D556" i="20"/>
  <c r="F556" i="20" s="1"/>
  <c r="P556" i="20" l="1"/>
  <c r="R557" i="20"/>
  <c r="L557" i="20"/>
  <c r="J557" i="20"/>
  <c r="N557" i="20"/>
  <c r="H557" i="20"/>
  <c r="C558" i="20"/>
  <c r="D557" i="20"/>
  <c r="P557" i="20" s="1"/>
  <c r="F557" i="20" l="1"/>
  <c r="L558" i="20"/>
  <c r="R558" i="20"/>
  <c r="N558" i="20"/>
  <c r="H558" i="20"/>
  <c r="J558" i="20"/>
  <c r="D558" i="20"/>
  <c r="F558" i="20" s="1"/>
  <c r="C559" i="20"/>
  <c r="P558" i="20" l="1"/>
  <c r="L559" i="20"/>
  <c r="N559" i="20"/>
  <c r="J559" i="20"/>
  <c r="H559" i="20"/>
  <c r="R559" i="20"/>
  <c r="C560" i="20"/>
  <c r="D559" i="20"/>
  <c r="P559" i="20" s="1"/>
  <c r="F559" i="20" l="1"/>
  <c r="N560" i="20"/>
  <c r="R560" i="20"/>
  <c r="L560" i="20"/>
  <c r="H560" i="20"/>
  <c r="J560" i="20"/>
  <c r="C561" i="20"/>
  <c r="D560" i="20"/>
  <c r="F560" i="20" s="1"/>
  <c r="P560" i="20" l="1"/>
  <c r="R561" i="20"/>
  <c r="L561" i="20"/>
  <c r="H561" i="20"/>
  <c r="J561" i="20"/>
  <c r="N561" i="20"/>
  <c r="C562" i="20"/>
  <c r="D561" i="20"/>
  <c r="F561" i="20" s="1"/>
  <c r="P561" i="20" l="1"/>
  <c r="R562" i="20"/>
  <c r="N562" i="20"/>
  <c r="L562" i="20"/>
  <c r="H562" i="20"/>
  <c r="J562" i="20"/>
  <c r="D562" i="20"/>
  <c r="F562" i="20" s="1"/>
  <c r="C563" i="20"/>
  <c r="P562" i="20" l="1"/>
  <c r="L563" i="20"/>
  <c r="R563" i="20"/>
  <c r="N563" i="20"/>
  <c r="J563" i="20"/>
  <c r="H563" i="20"/>
  <c r="D563" i="20"/>
  <c r="P563" i="20" s="1"/>
  <c r="C564" i="20"/>
  <c r="F563" i="20" l="1"/>
  <c r="R564" i="20"/>
  <c r="N564" i="20"/>
  <c r="L564" i="20"/>
  <c r="H564" i="20"/>
  <c r="J564" i="20"/>
  <c r="C565" i="20"/>
  <c r="D564" i="20"/>
  <c r="F564" i="20" s="1"/>
  <c r="P564" i="20" l="1"/>
  <c r="L565" i="20"/>
  <c r="R565" i="20"/>
  <c r="H565" i="20"/>
  <c r="N565" i="20"/>
  <c r="J565" i="20"/>
  <c r="D565" i="20"/>
  <c r="F565" i="20" s="1"/>
  <c r="C566" i="20"/>
  <c r="P565" i="20" l="1"/>
  <c r="L566" i="20"/>
  <c r="N566" i="20"/>
  <c r="R566" i="20"/>
  <c r="H566" i="20"/>
  <c r="J566" i="20"/>
  <c r="D566" i="20"/>
  <c r="F566" i="20" s="1"/>
  <c r="C567" i="20"/>
  <c r="P566" i="20" l="1"/>
  <c r="L567" i="20"/>
  <c r="R567" i="20"/>
  <c r="H567" i="20"/>
  <c r="N567" i="20"/>
  <c r="J567" i="20"/>
  <c r="D567" i="20"/>
  <c r="F567" i="20" s="1"/>
  <c r="C568" i="20"/>
  <c r="P567" i="20" l="1"/>
  <c r="N568" i="20"/>
  <c r="L568" i="20"/>
  <c r="R568" i="20"/>
  <c r="H568" i="20"/>
  <c r="J568" i="20"/>
  <c r="D568" i="20"/>
  <c r="F568" i="20" s="1"/>
  <c r="C569" i="20"/>
  <c r="P568" i="20" l="1"/>
  <c r="L569" i="20"/>
  <c r="R569" i="20"/>
  <c r="H569" i="20"/>
  <c r="N569" i="20"/>
  <c r="J569" i="20"/>
  <c r="D569" i="20"/>
  <c r="P569" i="20" s="1"/>
  <c r="C570" i="20"/>
  <c r="F569" i="20" l="1"/>
  <c r="N570" i="20"/>
  <c r="L570" i="20"/>
  <c r="J570" i="20"/>
  <c r="R570" i="20"/>
  <c r="H570" i="20"/>
  <c r="D570" i="20"/>
  <c r="F570" i="20" s="1"/>
  <c r="C571" i="20"/>
  <c r="P570" i="20" l="1"/>
  <c r="L571" i="20"/>
  <c r="R571" i="20"/>
  <c r="N571" i="20"/>
  <c r="J571" i="20"/>
  <c r="H571" i="20"/>
  <c r="D571" i="20"/>
  <c r="F571" i="20" s="1"/>
  <c r="C572" i="20"/>
  <c r="P571" i="20" l="1"/>
  <c r="L572" i="20"/>
  <c r="N572" i="20"/>
  <c r="R572" i="20"/>
  <c r="H572" i="20"/>
  <c r="J572" i="20"/>
  <c r="D572" i="20"/>
  <c r="F572" i="20" s="1"/>
  <c r="C573" i="20"/>
  <c r="P572" i="20" l="1"/>
  <c r="J573" i="20"/>
  <c r="L573" i="20"/>
  <c r="N573" i="20"/>
  <c r="H573" i="20"/>
  <c r="R573" i="20"/>
  <c r="D573" i="20"/>
  <c r="F573" i="20" s="1"/>
  <c r="C574" i="20"/>
  <c r="P573" i="20" l="1"/>
  <c r="L574" i="20"/>
  <c r="R574" i="20"/>
  <c r="N574" i="20"/>
  <c r="J574" i="20"/>
  <c r="H574" i="20"/>
  <c r="D574" i="20"/>
  <c r="F574" i="20" s="1"/>
  <c r="C575" i="20"/>
  <c r="P574" i="20" l="1"/>
  <c r="R575" i="20"/>
  <c r="L575" i="20"/>
  <c r="N575" i="20"/>
  <c r="H575" i="20"/>
  <c r="J575" i="20"/>
  <c r="D575" i="20"/>
  <c r="F575" i="20" s="1"/>
  <c r="C576" i="20"/>
  <c r="P575" i="20" l="1"/>
  <c r="N576" i="20"/>
  <c r="L576" i="20"/>
  <c r="J576" i="20"/>
  <c r="R576" i="20"/>
  <c r="H576" i="20"/>
  <c r="D576" i="20"/>
  <c r="F576" i="20" s="1"/>
  <c r="C577" i="20"/>
  <c r="P576" i="20" l="1"/>
  <c r="R577" i="20"/>
  <c r="L577" i="20"/>
  <c r="J577" i="20"/>
  <c r="H577" i="20"/>
  <c r="N577" i="20"/>
  <c r="C578" i="20"/>
  <c r="D577" i="20"/>
  <c r="F577" i="20" s="1"/>
  <c r="P577" i="20" l="1"/>
  <c r="R578" i="20"/>
  <c r="N578" i="20"/>
  <c r="H578" i="20"/>
  <c r="J578" i="20"/>
  <c r="L578" i="20"/>
  <c r="C579" i="20"/>
  <c r="D578" i="20"/>
  <c r="F578" i="20" s="1"/>
  <c r="P578" i="20" l="1"/>
  <c r="R579" i="20"/>
  <c r="L579" i="20"/>
  <c r="N579" i="20"/>
  <c r="H579" i="20"/>
  <c r="J579" i="20"/>
  <c r="D579" i="20"/>
  <c r="F579" i="20" s="1"/>
  <c r="C580" i="20"/>
  <c r="P579" i="20" l="1"/>
  <c r="R580" i="20"/>
  <c r="N580" i="20"/>
  <c r="L580" i="20"/>
  <c r="H580" i="20"/>
  <c r="J580" i="20"/>
  <c r="C581" i="20"/>
  <c r="D580" i="20"/>
  <c r="F580" i="20" s="1"/>
  <c r="P580" i="20" l="1"/>
  <c r="L581" i="20"/>
  <c r="R581" i="20"/>
  <c r="N581" i="20"/>
  <c r="H581" i="20"/>
  <c r="J581" i="20"/>
  <c r="C582" i="20"/>
  <c r="D581" i="20"/>
  <c r="F581" i="20" s="1"/>
  <c r="P581" i="20" l="1"/>
  <c r="L582" i="20"/>
  <c r="N582" i="20"/>
  <c r="H582" i="20"/>
  <c r="R582" i="20"/>
  <c r="J582" i="20"/>
  <c r="D582" i="20"/>
  <c r="P582" i="20" s="1"/>
  <c r="C583" i="20"/>
  <c r="F582" i="20" l="1"/>
  <c r="L583" i="20"/>
  <c r="N583" i="20"/>
  <c r="R583" i="20"/>
  <c r="H583" i="20"/>
  <c r="J583" i="20"/>
  <c r="C584" i="20"/>
  <c r="D583" i="20"/>
  <c r="F583" i="20" s="1"/>
  <c r="P583" i="20" l="1"/>
  <c r="N584" i="20"/>
  <c r="R584" i="20"/>
  <c r="L584" i="20"/>
  <c r="H584" i="20"/>
  <c r="J584" i="20"/>
  <c r="C585" i="20"/>
  <c r="D584" i="20"/>
  <c r="F584" i="20" s="1"/>
  <c r="P584" i="20" l="1"/>
  <c r="R585" i="20"/>
  <c r="H585" i="20"/>
  <c r="L585" i="20"/>
  <c r="J585" i="20"/>
  <c r="N585" i="20"/>
  <c r="C586" i="20"/>
  <c r="D585" i="20"/>
  <c r="F585" i="20" s="1"/>
  <c r="P585" i="20" l="1"/>
  <c r="N586" i="20"/>
  <c r="R586" i="20"/>
  <c r="J586" i="20"/>
  <c r="L586" i="20"/>
  <c r="H586" i="20"/>
  <c r="C587" i="20"/>
  <c r="D586" i="20"/>
  <c r="F586" i="20" s="1"/>
  <c r="P586" i="20" l="1"/>
  <c r="L587" i="20"/>
  <c r="N587" i="20"/>
  <c r="H587" i="20"/>
  <c r="J587" i="20"/>
  <c r="R587" i="20"/>
  <c r="D587" i="20"/>
  <c r="F587" i="20" s="1"/>
  <c r="C588" i="20"/>
  <c r="P587" i="20" l="1"/>
  <c r="L588" i="20"/>
  <c r="N588" i="20"/>
  <c r="R588" i="20"/>
  <c r="H588" i="20"/>
  <c r="J588" i="20"/>
  <c r="D588" i="20"/>
  <c r="F588" i="20" s="1"/>
  <c r="C589" i="20"/>
  <c r="P588" i="20" l="1"/>
  <c r="L589" i="20"/>
  <c r="J589" i="20"/>
  <c r="R589" i="20"/>
  <c r="N589" i="20"/>
  <c r="H589" i="20"/>
  <c r="D589" i="20"/>
  <c r="F589" i="20" s="1"/>
  <c r="C590" i="20"/>
  <c r="P589" i="20" l="1"/>
  <c r="R590" i="20"/>
  <c r="L590" i="20"/>
  <c r="N590" i="20"/>
  <c r="H590" i="20"/>
  <c r="J590" i="20"/>
  <c r="C591" i="20"/>
  <c r="D590" i="20"/>
  <c r="F590" i="20" s="1"/>
  <c r="P590" i="20" l="1"/>
  <c r="R591" i="20"/>
  <c r="P591" i="20"/>
  <c r="H591" i="20"/>
  <c r="L591" i="20"/>
  <c r="N591" i="20"/>
  <c r="J591" i="20"/>
  <c r="D591" i="20"/>
  <c r="F591" i="20" s="1"/>
  <c r="C592" i="20"/>
  <c r="N592" i="20" l="1"/>
  <c r="P592" i="20"/>
  <c r="J592" i="20"/>
  <c r="L592" i="20"/>
  <c r="R592" i="20"/>
  <c r="H592" i="20"/>
  <c r="C593" i="20"/>
  <c r="D592" i="20"/>
  <c r="F592" i="20" s="1"/>
  <c r="R593" i="20" l="1"/>
  <c r="H593" i="20"/>
  <c r="J593" i="20"/>
  <c r="L593" i="20"/>
  <c r="P593" i="20"/>
  <c r="N593" i="20"/>
  <c r="D593" i="20"/>
  <c r="F593" i="20" s="1"/>
  <c r="C594" i="20"/>
  <c r="R594" i="20" l="1"/>
  <c r="N594" i="20"/>
  <c r="L594" i="20"/>
  <c r="P594" i="20"/>
  <c r="J594" i="20"/>
  <c r="H594" i="20"/>
  <c r="D594" i="20"/>
  <c r="F594" i="20" s="1"/>
  <c r="C595" i="20"/>
  <c r="R595" i="20" l="1"/>
  <c r="N595" i="20"/>
  <c r="J595" i="20"/>
  <c r="L595" i="20"/>
  <c r="P595" i="20"/>
  <c r="H595" i="20"/>
  <c r="C596" i="20"/>
  <c r="D595" i="20"/>
  <c r="F595" i="20" s="1"/>
  <c r="R596" i="20" l="1"/>
  <c r="N596" i="20"/>
  <c r="L596" i="20"/>
  <c r="H596" i="20"/>
  <c r="J596" i="20"/>
  <c r="P596" i="20"/>
  <c r="D596" i="20"/>
  <c r="F596" i="20" s="1"/>
  <c r="C597" i="20"/>
  <c r="L597" i="20" l="1"/>
  <c r="R597" i="20"/>
  <c r="P597" i="20"/>
  <c r="H597" i="20"/>
  <c r="J597" i="20"/>
  <c r="N597" i="20"/>
  <c r="C598" i="20"/>
  <c r="D597" i="20"/>
  <c r="F597" i="20" s="1"/>
  <c r="L598" i="20" l="1"/>
  <c r="N598" i="20"/>
  <c r="R598" i="20"/>
  <c r="P598" i="20"/>
  <c r="H598" i="20"/>
  <c r="J598" i="20"/>
  <c r="C599" i="20"/>
  <c r="D598" i="20"/>
  <c r="F598" i="20" s="1"/>
  <c r="L599" i="20" l="1"/>
  <c r="R599" i="20"/>
  <c r="N599" i="20"/>
  <c r="P599" i="20"/>
  <c r="J599" i="20"/>
  <c r="H599" i="20"/>
  <c r="D599" i="20"/>
  <c r="F599" i="20" s="1"/>
  <c r="C600" i="20"/>
  <c r="N600" i="20" l="1"/>
  <c r="L600" i="20"/>
  <c r="R600" i="20"/>
  <c r="P600" i="20"/>
  <c r="J600" i="20"/>
  <c r="H600" i="20"/>
  <c r="C601" i="20"/>
  <c r="D600" i="20"/>
  <c r="F600" i="20" s="1"/>
  <c r="L601" i="20" l="1"/>
  <c r="R601" i="20"/>
  <c r="P601" i="20"/>
  <c r="H601" i="20"/>
  <c r="N601" i="20"/>
  <c r="J601" i="20"/>
  <c r="C602" i="20"/>
  <c r="D601" i="20"/>
  <c r="F601" i="20" s="1"/>
  <c r="N602" i="20" l="1"/>
  <c r="L602" i="20"/>
  <c r="J602" i="20"/>
  <c r="R602" i="20"/>
  <c r="H602" i="20"/>
  <c r="P602" i="20"/>
  <c r="C603" i="20"/>
  <c r="D602" i="20"/>
  <c r="F602" i="20" s="1"/>
  <c r="N603" i="20" l="1"/>
  <c r="R603" i="20"/>
  <c r="J603" i="20"/>
  <c r="L603" i="20"/>
  <c r="H603" i="20"/>
  <c r="P603" i="20"/>
  <c r="D603" i="20"/>
  <c r="F603" i="20" s="1"/>
  <c r="C604" i="20"/>
  <c r="L604" i="20" l="1"/>
  <c r="N604" i="20"/>
  <c r="R604" i="20"/>
  <c r="H604" i="20"/>
  <c r="J604" i="20"/>
  <c r="P604" i="20"/>
  <c r="C605" i="20"/>
  <c r="D604" i="20"/>
  <c r="F604" i="20" s="1"/>
  <c r="P605" i="20" l="1"/>
  <c r="J605" i="20"/>
  <c r="L605" i="20"/>
  <c r="N605" i="20"/>
  <c r="H605" i="20"/>
  <c r="R605" i="20"/>
  <c r="D605" i="20"/>
  <c r="F605" i="20" s="1"/>
  <c r="C606" i="20"/>
  <c r="L606" i="20" l="1"/>
  <c r="R606" i="20"/>
  <c r="N606" i="20"/>
  <c r="P606" i="20"/>
  <c r="H606" i="20"/>
  <c r="J606" i="20"/>
  <c r="C607" i="20"/>
  <c r="D606" i="20"/>
  <c r="F606" i="20" s="1"/>
  <c r="R607" i="20" l="1"/>
  <c r="P607" i="20"/>
  <c r="N607" i="20"/>
  <c r="L607" i="20"/>
  <c r="H607" i="20"/>
  <c r="J607" i="20"/>
  <c r="C608" i="20"/>
  <c r="D607" i="20"/>
  <c r="F607" i="20" s="1"/>
  <c r="N608" i="20" l="1"/>
  <c r="P608" i="20"/>
  <c r="L608" i="20"/>
  <c r="J608" i="20"/>
  <c r="R608" i="20"/>
  <c r="H608" i="20"/>
  <c r="C609" i="20"/>
  <c r="D608" i="20"/>
  <c r="F608" i="20" s="1"/>
  <c r="L609" i="20" l="1"/>
  <c r="R609" i="20"/>
  <c r="J609" i="20"/>
  <c r="H609" i="20"/>
  <c r="P609" i="20"/>
  <c r="N609" i="20"/>
  <c r="C610" i="20"/>
  <c r="D609" i="20"/>
  <c r="F609" i="20" s="1"/>
  <c r="R610" i="20" l="1"/>
  <c r="N610" i="20"/>
  <c r="H610" i="20"/>
  <c r="J610" i="20"/>
  <c r="L610" i="20"/>
  <c r="P610" i="20"/>
  <c r="D610" i="20"/>
  <c r="F610" i="20" s="1"/>
  <c r="C611" i="20"/>
  <c r="R611" i="20" l="1"/>
  <c r="N611" i="20"/>
  <c r="J611" i="20"/>
  <c r="H611" i="20"/>
  <c r="L611" i="20"/>
  <c r="P611" i="20"/>
  <c r="C612" i="20"/>
  <c r="D611" i="20"/>
  <c r="F611" i="20" s="1"/>
  <c r="R612" i="20" l="1"/>
  <c r="N612" i="20"/>
  <c r="L612" i="20"/>
  <c r="H612" i="20"/>
  <c r="P612" i="20"/>
  <c r="J612" i="20"/>
  <c r="C613" i="20"/>
  <c r="D612" i="20"/>
  <c r="F612" i="20" s="1"/>
  <c r="L613" i="20" l="1"/>
  <c r="R613" i="20"/>
  <c r="J613" i="20"/>
  <c r="N613" i="20"/>
  <c r="H613" i="20"/>
  <c r="P613" i="20"/>
  <c r="C614" i="20"/>
  <c r="D613" i="20"/>
  <c r="F613" i="20" s="1"/>
  <c r="L614" i="20" l="1"/>
  <c r="N614" i="20"/>
  <c r="P614" i="20"/>
  <c r="H614" i="20"/>
  <c r="R614" i="20"/>
  <c r="J614" i="20"/>
  <c r="C615" i="20"/>
  <c r="D614" i="20"/>
  <c r="F614" i="20" s="1"/>
  <c r="L615" i="20" l="1"/>
  <c r="N615" i="20"/>
  <c r="P615" i="20"/>
  <c r="H615" i="20"/>
  <c r="R615" i="20"/>
  <c r="J615" i="20"/>
  <c r="C616" i="20"/>
  <c r="D615" i="20"/>
  <c r="F615" i="20" s="1"/>
  <c r="N616" i="20" l="1"/>
  <c r="R616" i="20"/>
  <c r="L616" i="20"/>
  <c r="P616" i="20"/>
  <c r="H616" i="20"/>
  <c r="J616" i="20"/>
  <c r="D616" i="20"/>
  <c r="F616" i="20" s="1"/>
  <c r="C617" i="20"/>
  <c r="R617" i="20" l="1"/>
  <c r="H617" i="20"/>
  <c r="P617" i="20"/>
  <c r="L617" i="20"/>
  <c r="N617" i="20"/>
  <c r="J617" i="20"/>
  <c r="C618" i="20"/>
  <c r="D617" i="20"/>
  <c r="F617" i="20" s="1"/>
  <c r="N618" i="20" l="1"/>
  <c r="R618" i="20"/>
  <c r="J618" i="20"/>
  <c r="L618" i="20"/>
  <c r="P618" i="20"/>
  <c r="H618" i="20"/>
  <c r="D618" i="20"/>
  <c r="F618" i="20" s="1"/>
  <c r="C619" i="20"/>
  <c r="N619" i="20" l="1"/>
  <c r="H619" i="20"/>
  <c r="J619" i="20"/>
  <c r="L619" i="20"/>
  <c r="P619" i="20"/>
  <c r="R619" i="20"/>
  <c r="C620" i="20"/>
  <c r="D619" i="20"/>
  <c r="F619" i="20" s="1"/>
  <c r="L620" i="20" l="1"/>
  <c r="N620" i="20"/>
  <c r="R620" i="20"/>
  <c r="H620" i="20"/>
  <c r="J620" i="20"/>
  <c r="P620" i="20"/>
  <c r="D620" i="20"/>
  <c r="F620" i="20" s="1"/>
  <c r="C621" i="20"/>
  <c r="L621" i="20" l="1"/>
  <c r="P621" i="20"/>
  <c r="J621" i="20"/>
  <c r="R621" i="20"/>
  <c r="N621" i="20"/>
  <c r="H621" i="20"/>
  <c r="D621" i="20"/>
  <c r="F621" i="20" s="1"/>
  <c r="C622" i="20"/>
  <c r="R622" i="20" l="1"/>
  <c r="L622" i="20"/>
  <c r="N622" i="20"/>
  <c r="H622" i="20"/>
  <c r="P622" i="20"/>
  <c r="J622" i="20"/>
  <c r="C623" i="20"/>
  <c r="D622" i="20"/>
  <c r="F622" i="20" s="1"/>
  <c r="R623" i="20" l="1"/>
  <c r="L623" i="20"/>
  <c r="P623" i="20"/>
  <c r="N623" i="20"/>
  <c r="H623" i="20"/>
  <c r="J623" i="20"/>
  <c r="D623" i="20"/>
  <c r="F623" i="20" s="1"/>
  <c r="C624" i="20"/>
  <c r="N624" i="20" l="1"/>
  <c r="P624" i="20"/>
  <c r="J624" i="20"/>
  <c r="L624" i="20"/>
  <c r="R624" i="20"/>
  <c r="H624" i="20"/>
  <c r="C625" i="20"/>
  <c r="D624" i="20"/>
  <c r="F624" i="20" s="1"/>
  <c r="R625" i="20" l="1"/>
  <c r="L625" i="20"/>
  <c r="H625" i="20"/>
  <c r="J625" i="20"/>
  <c r="P625" i="20"/>
  <c r="N625" i="20"/>
  <c r="C626" i="20"/>
  <c r="D625" i="20"/>
  <c r="F625" i="20" s="1"/>
  <c r="R626" i="20" l="1"/>
  <c r="N626" i="20"/>
  <c r="L626" i="20"/>
  <c r="P626" i="20"/>
  <c r="J626" i="20"/>
  <c r="H626" i="20"/>
  <c r="C627" i="20"/>
  <c r="D626" i="20"/>
  <c r="F626" i="20" s="1"/>
  <c r="L627" i="20" l="1"/>
  <c r="R627" i="20"/>
  <c r="N627" i="20"/>
  <c r="J627" i="20"/>
  <c r="P627" i="20"/>
  <c r="H627" i="20"/>
  <c r="C628" i="20"/>
  <c r="D627" i="20"/>
  <c r="F627" i="20" s="1"/>
  <c r="R628" i="20" l="1"/>
  <c r="N628" i="20"/>
  <c r="L628" i="20"/>
  <c r="H628" i="20"/>
  <c r="J628" i="20"/>
  <c r="P628" i="20"/>
  <c r="C629" i="20"/>
  <c r="D628" i="20"/>
  <c r="F628" i="20" s="1"/>
  <c r="L629" i="20" l="1"/>
  <c r="R629" i="20"/>
  <c r="H629" i="20"/>
  <c r="N629" i="20"/>
  <c r="P629" i="20"/>
  <c r="J629" i="20"/>
  <c r="C630" i="20"/>
  <c r="D629" i="20"/>
  <c r="F629" i="20" s="1"/>
  <c r="L630" i="20" l="1"/>
  <c r="N630" i="20"/>
  <c r="R630" i="20"/>
  <c r="P630" i="20"/>
  <c r="H630" i="20"/>
  <c r="J630" i="20"/>
  <c r="C631" i="20"/>
  <c r="D630" i="20"/>
  <c r="F630" i="20" s="1"/>
  <c r="L631" i="20" l="1"/>
  <c r="R631" i="20"/>
  <c r="N631" i="20"/>
  <c r="P631" i="20"/>
  <c r="H631" i="20"/>
  <c r="J631" i="20"/>
  <c r="C632" i="20"/>
  <c r="D631" i="20"/>
  <c r="F631" i="20" s="1"/>
  <c r="N632" i="20" l="1"/>
  <c r="L632" i="20"/>
  <c r="R632" i="20"/>
  <c r="P632" i="20"/>
  <c r="H632" i="20"/>
  <c r="J632" i="20"/>
  <c r="C633" i="20"/>
  <c r="D632" i="20"/>
  <c r="F632" i="20" s="1"/>
  <c r="L633" i="20" l="1"/>
  <c r="R633" i="20"/>
  <c r="P633" i="20"/>
  <c r="H633" i="20"/>
  <c r="N633" i="20"/>
  <c r="J633" i="20"/>
  <c r="C634" i="20"/>
  <c r="D633" i="20"/>
  <c r="F633" i="20" s="1"/>
  <c r="N634" i="20" l="1"/>
  <c r="L634" i="20"/>
  <c r="J634" i="20"/>
  <c r="R634" i="20"/>
  <c r="H634" i="20"/>
  <c r="P634" i="20"/>
  <c r="D634" i="20"/>
  <c r="F634" i="20" s="1"/>
  <c r="C635" i="20"/>
  <c r="R635" i="20" l="1"/>
  <c r="N635" i="20"/>
  <c r="H635" i="20"/>
  <c r="L635" i="20"/>
  <c r="J635" i="20"/>
  <c r="P635" i="20"/>
  <c r="D635" i="20"/>
  <c r="F635" i="20" s="1"/>
  <c r="C636" i="20"/>
  <c r="N636" i="20" l="1"/>
  <c r="R636" i="20"/>
  <c r="H636" i="20"/>
  <c r="J636" i="20"/>
  <c r="L636" i="20"/>
  <c r="P636" i="20"/>
  <c r="D636" i="20"/>
  <c r="F636" i="20" s="1"/>
  <c r="C637" i="20"/>
  <c r="P637" i="20" l="1"/>
  <c r="J637" i="20"/>
  <c r="L637" i="20"/>
  <c r="N637" i="20"/>
  <c r="R637" i="20"/>
  <c r="H637" i="20"/>
  <c r="D637" i="20"/>
  <c r="F637" i="20" s="1"/>
  <c r="C638" i="20"/>
  <c r="L638" i="20" l="1"/>
  <c r="R638" i="20"/>
  <c r="N638" i="20"/>
  <c r="J638" i="20"/>
  <c r="P638" i="20"/>
  <c r="H638" i="20"/>
  <c r="C639" i="20"/>
  <c r="D638" i="20"/>
  <c r="F638" i="20" s="1"/>
  <c r="L639" i="20" l="1"/>
  <c r="R639" i="20"/>
  <c r="P639" i="20"/>
  <c r="N639" i="20"/>
  <c r="H639" i="20"/>
  <c r="J639" i="20"/>
  <c r="D639" i="20"/>
  <c r="F639" i="20" s="1"/>
  <c r="C640" i="20"/>
  <c r="L640" i="20" l="1"/>
  <c r="N640" i="20"/>
  <c r="P640" i="20"/>
  <c r="J640" i="20"/>
  <c r="R640" i="20"/>
  <c r="H640" i="20"/>
  <c r="C641" i="20"/>
  <c r="D640" i="20"/>
  <c r="F640" i="20" s="1"/>
  <c r="L641" i="20" l="1"/>
  <c r="R641" i="20"/>
  <c r="J641" i="20"/>
  <c r="H641" i="20"/>
  <c r="N641" i="20"/>
  <c r="P641" i="20"/>
  <c r="C642" i="20"/>
  <c r="D641" i="20"/>
  <c r="F641" i="20" s="1"/>
  <c r="R642" i="20" l="1"/>
  <c r="N642" i="20"/>
  <c r="H642" i="20"/>
  <c r="J642" i="20"/>
  <c r="L642" i="20"/>
  <c r="P642" i="20"/>
  <c r="D642" i="20"/>
  <c r="F642" i="20" s="1"/>
  <c r="C643" i="20"/>
  <c r="L643" i="20" l="1"/>
  <c r="R643" i="20"/>
  <c r="N643" i="20"/>
  <c r="H643" i="20"/>
  <c r="J643" i="20"/>
  <c r="P643" i="20"/>
  <c r="C644" i="20"/>
  <c r="D643" i="20"/>
  <c r="F643" i="20" s="1"/>
  <c r="R644" i="20" l="1"/>
  <c r="N644" i="20"/>
  <c r="L644" i="20"/>
  <c r="H644" i="20"/>
  <c r="P644" i="20"/>
  <c r="J644" i="20"/>
  <c r="D644" i="20"/>
  <c r="F644" i="20" s="1"/>
  <c r="C645" i="20"/>
  <c r="L645" i="20" l="1"/>
  <c r="R645" i="20"/>
  <c r="P645" i="20"/>
  <c r="N645" i="20"/>
  <c r="H645" i="20"/>
  <c r="J645" i="20"/>
  <c r="D645" i="20"/>
  <c r="F645" i="20" s="1"/>
  <c r="C646" i="20"/>
  <c r="L646" i="20" l="1"/>
  <c r="N646" i="20"/>
  <c r="P646" i="20"/>
  <c r="H646" i="20"/>
  <c r="R646" i="20"/>
  <c r="J646" i="20"/>
  <c r="D646" i="20"/>
  <c r="F646" i="20" s="1"/>
  <c r="C647" i="20"/>
  <c r="L647" i="20" l="1"/>
  <c r="N647" i="20"/>
  <c r="P647" i="20"/>
  <c r="R647" i="20"/>
  <c r="H647" i="20"/>
  <c r="J647" i="20"/>
  <c r="C648" i="20"/>
  <c r="D647" i="20"/>
  <c r="F647" i="20" s="1"/>
  <c r="N648" i="20" l="1"/>
  <c r="R648" i="20"/>
  <c r="L648" i="20"/>
  <c r="P648" i="20"/>
  <c r="H648" i="20"/>
  <c r="J648" i="20"/>
  <c r="D648" i="20"/>
  <c r="F648" i="20" s="1"/>
  <c r="C649" i="20"/>
  <c r="R649" i="20" l="1"/>
  <c r="H649" i="20"/>
  <c r="L649" i="20"/>
  <c r="P649" i="20"/>
  <c r="J649" i="20"/>
  <c r="N649" i="20"/>
  <c r="C650" i="20"/>
  <c r="D649" i="20"/>
  <c r="F649" i="20" s="1"/>
  <c r="N650" i="20" l="1"/>
  <c r="R650" i="20"/>
  <c r="J650" i="20"/>
  <c r="L650" i="20"/>
  <c r="P650" i="20"/>
  <c r="H650" i="20"/>
  <c r="D650" i="20"/>
  <c r="F650" i="20" s="1"/>
  <c r="C651" i="20"/>
  <c r="L651" i="20" l="1"/>
  <c r="N651" i="20"/>
  <c r="H651" i="20"/>
  <c r="J651" i="20"/>
  <c r="P651" i="20"/>
  <c r="R651" i="20"/>
  <c r="D651" i="20"/>
  <c r="F651" i="20" s="1"/>
  <c r="C652" i="20"/>
  <c r="N652" i="20" l="1"/>
  <c r="L652" i="20"/>
  <c r="R652" i="20"/>
  <c r="H652" i="20"/>
  <c r="J652" i="20"/>
  <c r="P652" i="20"/>
  <c r="C653" i="20"/>
  <c r="D652" i="20"/>
  <c r="F652" i="20" s="1"/>
  <c r="L653" i="20" l="1"/>
  <c r="P653" i="20"/>
  <c r="J653" i="20"/>
  <c r="R653" i="20"/>
  <c r="N653" i="20"/>
  <c r="H653" i="20"/>
  <c r="D653" i="20"/>
  <c r="F653" i="20" s="1"/>
  <c r="C654" i="20"/>
  <c r="R654" i="20" l="1"/>
  <c r="L654" i="20"/>
  <c r="N654" i="20"/>
  <c r="P654" i="20"/>
  <c r="H654" i="20"/>
  <c r="J654" i="20"/>
  <c r="D654" i="20"/>
  <c r="F654" i="20" s="1"/>
  <c r="C655" i="20"/>
  <c r="R655" i="20" l="1"/>
  <c r="L655" i="20"/>
  <c r="P655" i="20"/>
  <c r="H655" i="20"/>
  <c r="N655" i="20"/>
  <c r="J655" i="20"/>
  <c r="C656" i="20"/>
  <c r="D655" i="20"/>
  <c r="F655" i="20" s="1"/>
  <c r="L656" i="20" l="1"/>
  <c r="N656" i="20"/>
  <c r="P656" i="20"/>
  <c r="J656" i="20"/>
  <c r="R656" i="20"/>
  <c r="H656" i="20"/>
  <c r="D656" i="20"/>
  <c r="F656" i="20" s="1"/>
  <c r="C657" i="20"/>
  <c r="R657" i="20" l="1"/>
  <c r="L657" i="20"/>
  <c r="H657" i="20"/>
  <c r="J657" i="20"/>
  <c r="P657" i="20"/>
  <c r="N657" i="20"/>
  <c r="D657" i="20"/>
  <c r="F657" i="20" s="1"/>
  <c r="C658" i="20"/>
  <c r="R658" i="20" l="1"/>
  <c r="N658" i="20"/>
  <c r="L658" i="20"/>
  <c r="P658" i="20"/>
  <c r="J658" i="20"/>
  <c r="H658" i="20"/>
  <c r="D658" i="20"/>
  <c r="F658" i="20" s="1"/>
  <c r="C659" i="20"/>
  <c r="R659" i="20" l="1"/>
  <c r="N659" i="20"/>
  <c r="J659" i="20"/>
  <c r="L659" i="20"/>
  <c r="P659" i="20"/>
  <c r="H659" i="20"/>
  <c r="D659" i="20"/>
  <c r="F659" i="20" s="1"/>
  <c r="C660" i="20"/>
  <c r="L660" i="20" l="1"/>
  <c r="N660" i="20"/>
  <c r="R660" i="20"/>
  <c r="P660" i="20"/>
  <c r="H660" i="20"/>
  <c r="J660" i="20"/>
  <c r="D660" i="20"/>
  <c r="F660" i="20" s="1"/>
  <c r="C661" i="20"/>
  <c r="R661" i="20" l="1"/>
  <c r="L661" i="20"/>
  <c r="P661" i="20"/>
  <c r="H661" i="20"/>
  <c r="J661" i="20"/>
  <c r="N661" i="20"/>
  <c r="D661" i="20"/>
  <c r="F661" i="20" s="1"/>
  <c r="C662" i="20"/>
  <c r="L662" i="20" l="1"/>
  <c r="N662" i="20"/>
  <c r="H662" i="20"/>
  <c r="R662" i="20"/>
  <c r="P662" i="20"/>
  <c r="J662" i="20"/>
  <c r="D662" i="20"/>
  <c r="F662" i="20" s="1"/>
  <c r="C663" i="20"/>
  <c r="L663" i="20" l="1"/>
  <c r="R663" i="20"/>
  <c r="N663" i="20"/>
  <c r="J663" i="20"/>
  <c r="H663" i="20"/>
  <c r="P663" i="20"/>
  <c r="D663" i="20"/>
  <c r="F663" i="20" s="1"/>
  <c r="C664" i="20"/>
  <c r="L664" i="20" l="1"/>
  <c r="N664" i="20"/>
  <c r="J664" i="20"/>
  <c r="R664" i="20"/>
  <c r="P664" i="20"/>
  <c r="H664" i="20"/>
  <c r="D664" i="20"/>
  <c r="F664" i="20" s="1"/>
  <c r="C665" i="20"/>
  <c r="R665" i="20" l="1"/>
  <c r="P665" i="20"/>
  <c r="H665" i="20"/>
  <c r="L665" i="20"/>
  <c r="N665" i="20"/>
  <c r="J665" i="20"/>
  <c r="D665" i="20"/>
  <c r="F665" i="20" s="1"/>
  <c r="C666" i="20"/>
  <c r="N666" i="20" l="1"/>
  <c r="P666" i="20"/>
  <c r="J666" i="20"/>
  <c r="L666" i="20"/>
  <c r="H666" i="20"/>
  <c r="R666" i="20"/>
  <c r="C667" i="20"/>
  <c r="D666" i="20"/>
  <c r="F666" i="20" s="1"/>
  <c r="R667" i="20" l="1"/>
  <c r="L667" i="20"/>
  <c r="N667" i="20"/>
  <c r="J667" i="20"/>
  <c r="P667" i="20"/>
  <c r="H667" i="20"/>
  <c r="D667" i="20"/>
  <c r="F667" i="20" s="1"/>
  <c r="C668" i="20"/>
  <c r="N668" i="20" l="1"/>
  <c r="R668" i="20"/>
  <c r="H668" i="20"/>
  <c r="L668" i="20"/>
  <c r="P668" i="20"/>
  <c r="J668" i="20"/>
  <c r="D668" i="20"/>
  <c r="F668" i="20" s="1"/>
  <c r="C669" i="20"/>
  <c r="R669" i="20" l="1"/>
  <c r="L669" i="20"/>
  <c r="P669" i="20"/>
  <c r="N669" i="20"/>
  <c r="H669" i="20"/>
  <c r="J669" i="20"/>
  <c r="C670" i="20"/>
  <c r="D669" i="20"/>
  <c r="F669" i="20" s="1"/>
  <c r="L670" i="20" l="1"/>
  <c r="N670" i="20"/>
  <c r="R670" i="20"/>
  <c r="H670" i="20"/>
  <c r="J670" i="20"/>
  <c r="P670" i="20"/>
  <c r="C671" i="20"/>
  <c r="D670" i="20"/>
  <c r="F670" i="20" s="1"/>
  <c r="R671" i="20" l="1"/>
  <c r="L671" i="20"/>
  <c r="N671" i="20"/>
  <c r="J671" i="20"/>
  <c r="P671" i="20"/>
  <c r="H671" i="20"/>
  <c r="C672" i="20"/>
  <c r="D671" i="20"/>
  <c r="F671" i="20" s="1"/>
  <c r="N672" i="20" l="1"/>
  <c r="L672" i="20"/>
  <c r="R672" i="20"/>
  <c r="J672" i="20"/>
  <c r="P672" i="20"/>
  <c r="H672" i="20"/>
  <c r="D672" i="20"/>
  <c r="F672" i="20" s="1"/>
  <c r="C673" i="20"/>
  <c r="L673" i="20" l="1"/>
  <c r="R673" i="20"/>
  <c r="P673" i="20"/>
  <c r="H673" i="20"/>
  <c r="J673" i="20"/>
  <c r="N673" i="20"/>
  <c r="D673" i="20"/>
  <c r="F673" i="20" s="1"/>
  <c r="C674" i="20"/>
  <c r="N674" i="20" l="1"/>
  <c r="H674" i="20"/>
  <c r="L674" i="20"/>
  <c r="P674" i="20"/>
  <c r="J674" i="20"/>
  <c r="R674" i="20"/>
  <c r="C675" i="20"/>
  <c r="D674" i="20"/>
  <c r="F674" i="20" s="1"/>
  <c r="R675" i="20" l="1"/>
  <c r="L675" i="20"/>
  <c r="N675" i="20"/>
  <c r="J675" i="20"/>
  <c r="H675" i="20"/>
  <c r="P675" i="20"/>
  <c r="C676" i="20"/>
  <c r="D675" i="20"/>
  <c r="F675" i="20" s="1"/>
  <c r="L676" i="20" l="1"/>
  <c r="N676" i="20"/>
  <c r="R676" i="20"/>
  <c r="P676" i="20"/>
  <c r="H676" i="20"/>
  <c r="J676" i="20"/>
  <c r="D676" i="20"/>
  <c r="F676" i="20" s="1"/>
  <c r="C677" i="20"/>
  <c r="L677" i="20" l="1"/>
  <c r="R677" i="20"/>
  <c r="P677" i="20"/>
  <c r="J677" i="20"/>
  <c r="N677" i="20"/>
  <c r="H677" i="20"/>
  <c r="C678" i="20"/>
  <c r="D677" i="20"/>
  <c r="F677" i="20" s="1"/>
  <c r="L678" i="20" l="1"/>
  <c r="N678" i="20"/>
  <c r="H678" i="20"/>
  <c r="R678" i="20"/>
  <c r="P678" i="20"/>
  <c r="J678" i="20"/>
  <c r="D678" i="20"/>
  <c r="F678" i="20" s="1"/>
  <c r="C679" i="20"/>
  <c r="R679" i="20" l="1"/>
  <c r="H679" i="20"/>
  <c r="N679" i="20"/>
  <c r="J679" i="20"/>
  <c r="L679" i="20"/>
  <c r="P679" i="20"/>
  <c r="C680" i="20"/>
  <c r="D679" i="20"/>
  <c r="F679" i="20" s="1"/>
  <c r="N680" i="20" l="1"/>
  <c r="J680" i="20"/>
  <c r="L680" i="20"/>
  <c r="R680" i="20"/>
  <c r="H680" i="20"/>
  <c r="P680" i="20"/>
  <c r="D680" i="20"/>
  <c r="F680" i="20" s="1"/>
  <c r="C681" i="20"/>
  <c r="L681" i="20" l="1"/>
  <c r="R681" i="20"/>
  <c r="P681" i="20"/>
  <c r="H681" i="20"/>
  <c r="N681" i="20"/>
  <c r="J681" i="20"/>
  <c r="C682" i="20"/>
  <c r="D681" i="20"/>
  <c r="F681" i="20" s="1"/>
  <c r="N682" i="20" l="1"/>
  <c r="P682" i="20"/>
  <c r="J682" i="20"/>
  <c r="L682" i="20"/>
  <c r="R682" i="20"/>
  <c r="H682" i="20"/>
  <c r="C683" i="20"/>
  <c r="D682" i="20"/>
  <c r="F682" i="20" s="1"/>
  <c r="R683" i="20" l="1"/>
  <c r="L683" i="20"/>
  <c r="N683" i="20"/>
  <c r="J683" i="20"/>
  <c r="H683" i="20"/>
  <c r="P683" i="20"/>
  <c r="C684" i="20"/>
  <c r="D683" i="20"/>
  <c r="F683" i="20" s="1"/>
  <c r="L684" i="20" l="1"/>
  <c r="N684" i="20"/>
  <c r="R684" i="20"/>
  <c r="H684" i="20"/>
  <c r="P684" i="20"/>
  <c r="J684" i="20"/>
  <c r="C685" i="20"/>
  <c r="D684" i="20"/>
  <c r="F684" i="20" s="1"/>
  <c r="L685" i="20" l="1"/>
  <c r="R685" i="20"/>
  <c r="P685" i="20"/>
  <c r="N685" i="20"/>
  <c r="J685" i="20"/>
  <c r="H685" i="20"/>
  <c r="D685" i="20"/>
  <c r="F685" i="20" s="1"/>
  <c r="C686" i="20"/>
  <c r="L686" i="20" l="1"/>
  <c r="N686" i="20"/>
  <c r="R686" i="20"/>
  <c r="P686" i="20"/>
  <c r="H686" i="20"/>
  <c r="J686" i="20"/>
  <c r="D686" i="20"/>
  <c r="F686" i="20" s="1"/>
  <c r="C687" i="20"/>
  <c r="R687" i="20" l="1"/>
  <c r="L687" i="20"/>
  <c r="N687" i="20"/>
  <c r="H687" i="20"/>
  <c r="J687" i="20"/>
  <c r="P687" i="20"/>
  <c r="C688" i="20"/>
  <c r="D687" i="20"/>
  <c r="F687" i="20" s="1"/>
  <c r="N688" i="20" l="1"/>
  <c r="L688" i="20"/>
  <c r="R688" i="20"/>
  <c r="H688" i="20"/>
  <c r="J688" i="20"/>
  <c r="P688" i="20"/>
  <c r="C689" i="20"/>
  <c r="D688" i="20"/>
  <c r="F688" i="20" s="1"/>
  <c r="R689" i="20" l="1"/>
  <c r="L689" i="20"/>
  <c r="P689" i="20"/>
  <c r="H689" i="20"/>
  <c r="J689" i="20"/>
  <c r="N689" i="20"/>
  <c r="D689" i="20"/>
  <c r="F689" i="20" s="1"/>
  <c r="C690" i="20"/>
  <c r="N690" i="20" l="1"/>
  <c r="L690" i="20"/>
  <c r="P690" i="20"/>
  <c r="J690" i="20"/>
  <c r="R690" i="20"/>
  <c r="H690" i="20"/>
  <c r="D690" i="20"/>
  <c r="F690" i="20" s="1"/>
  <c r="C691" i="20"/>
  <c r="R691" i="20" l="1"/>
  <c r="N691" i="20"/>
  <c r="J691" i="20"/>
  <c r="L691" i="20"/>
  <c r="H691" i="20"/>
  <c r="P691" i="20"/>
  <c r="D691" i="20"/>
  <c r="F691" i="20" s="1"/>
  <c r="C692" i="20"/>
  <c r="N692" i="20" l="1"/>
  <c r="R692" i="20"/>
  <c r="P692" i="20"/>
  <c r="H692" i="20"/>
  <c r="L692" i="20"/>
  <c r="J692" i="20"/>
  <c r="D692" i="20"/>
  <c r="F692" i="20" s="1"/>
  <c r="C693" i="20"/>
  <c r="R693" i="20" l="1"/>
  <c r="L693" i="20"/>
  <c r="P693" i="20"/>
  <c r="H693" i="20"/>
  <c r="J693" i="20"/>
  <c r="N693" i="20"/>
  <c r="D693" i="20"/>
  <c r="F693" i="20" s="1"/>
  <c r="C694" i="20"/>
  <c r="L694" i="20" l="1"/>
  <c r="N694" i="20"/>
  <c r="R694" i="20"/>
  <c r="P694" i="20"/>
  <c r="H694" i="20"/>
  <c r="J694" i="20"/>
  <c r="D694" i="20"/>
  <c r="F694" i="20" s="1"/>
  <c r="C695" i="20"/>
  <c r="R695" i="20" l="1"/>
  <c r="L695" i="20"/>
  <c r="N695" i="20"/>
  <c r="J695" i="20"/>
  <c r="P695" i="20"/>
  <c r="H695" i="20"/>
  <c r="D695" i="20"/>
  <c r="F695" i="20" s="1"/>
  <c r="C696" i="20"/>
  <c r="N696" i="20" l="1"/>
  <c r="L696" i="20"/>
  <c r="J696" i="20"/>
  <c r="R696" i="20"/>
  <c r="P696" i="20"/>
  <c r="H696" i="20"/>
  <c r="D696" i="20"/>
  <c r="F696" i="20" s="1"/>
  <c r="C697" i="20"/>
  <c r="L697" i="20" l="1"/>
  <c r="R697" i="20"/>
  <c r="P697" i="20"/>
  <c r="H697" i="20"/>
  <c r="N697" i="20"/>
  <c r="J697" i="20"/>
  <c r="C698" i="20"/>
  <c r="D697" i="20"/>
  <c r="F697" i="20" s="1"/>
  <c r="N698" i="20" l="1"/>
  <c r="P698" i="20"/>
  <c r="J698" i="20"/>
  <c r="L698" i="20"/>
  <c r="H698" i="20"/>
  <c r="R698" i="20"/>
  <c r="C699" i="20"/>
  <c r="D698" i="20"/>
  <c r="F698" i="20" s="1"/>
  <c r="R699" i="20" l="1"/>
  <c r="L699" i="20"/>
  <c r="N699" i="20"/>
  <c r="H699" i="20"/>
  <c r="J699" i="20"/>
  <c r="P699" i="20"/>
  <c r="D699" i="20"/>
  <c r="F699" i="20" s="1"/>
  <c r="C700" i="20"/>
  <c r="N700" i="20" l="1"/>
  <c r="R700" i="20"/>
  <c r="H700" i="20"/>
  <c r="L700" i="20"/>
  <c r="P700" i="20"/>
  <c r="J700" i="20"/>
  <c r="C701" i="20"/>
  <c r="D700" i="20"/>
  <c r="F700" i="20" s="1"/>
  <c r="R701" i="20" l="1"/>
  <c r="P701" i="20"/>
  <c r="L701" i="20"/>
  <c r="N701" i="20"/>
  <c r="H701" i="20"/>
  <c r="J701" i="20"/>
  <c r="C702" i="20"/>
  <c r="D701" i="20"/>
  <c r="F701" i="20" s="1"/>
  <c r="L702" i="20" l="1"/>
  <c r="N702" i="20"/>
  <c r="H702" i="20"/>
  <c r="R702" i="20"/>
  <c r="J702" i="20"/>
  <c r="P702" i="20"/>
  <c r="C703" i="20"/>
  <c r="D702" i="20"/>
  <c r="F702" i="20" s="1"/>
  <c r="L703" i="20" l="1"/>
  <c r="R703" i="20"/>
  <c r="N703" i="20"/>
  <c r="J703" i="20"/>
  <c r="P703" i="20"/>
  <c r="H703" i="20"/>
  <c r="C704" i="20"/>
  <c r="D703" i="20"/>
  <c r="F703" i="20" s="1"/>
  <c r="L704" i="20" l="1"/>
  <c r="N704" i="20"/>
  <c r="R704" i="20"/>
  <c r="J704" i="20"/>
  <c r="P704" i="20"/>
  <c r="H704" i="20"/>
  <c r="C705" i="20"/>
  <c r="D704" i="20"/>
  <c r="F704" i="20" s="1"/>
  <c r="L705" i="20" l="1"/>
  <c r="R705" i="20"/>
  <c r="P705" i="20"/>
  <c r="H705" i="20"/>
  <c r="J705" i="20"/>
  <c r="N705" i="20"/>
  <c r="C706" i="20"/>
  <c r="D705" i="20"/>
  <c r="F705" i="20" s="1"/>
  <c r="N706" i="20" l="1"/>
  <c r="L706" i="20"/>
  <c r="P706" i="20"/>
  <c r="J706" i="20"/>
  <c r="H706" i="20"/>
  <c r="R706" i="20"/>
  <c r="D706" i="20"/>
  <c r="F706" i="20" s="1"/>
  <c r="C707" i="20"/>
  <c r="L707" i="20" l="1"/>
  <c r="R707" i="20"/>
  <c r="N707" i="20"/>
  <c r="J707" i="20"/>
  <c r="P707" i="20"/>
  <c r="H707" i="20"/>
  <c r="D707" i="20"/>
  <c r="F707" i="20" s="1"/>
  <c r="C708" i="20"/>
  <c r="N708" i="20" l="1"/>
  <c r="R708" i="20"/>
  <c r="P708" i="20"/>
  <c r="H708" i="20"/>
  <c r="L708" i="20"/>
  <c r="J708" i="20"/>
  <c r="D708" i="20"/>
  <c r="F708" i="20" s="1"/>
  <c r="C709" i="20"/>
  <c r="R709" i="20" l="1"/>
  <c r="L709" i="20"/>
  <c r="P709" i="20"/>
  <c r="J709" i="20"/>
  <c r="N709" i="20"/>
  <c r="H709" i="20"/>
  <c r="D709" i="20"/>
  <c r="F709" i="20" s="1"/>
  <c r="C710" i="20"/>
  <c r="L710" i="20" l="1"/>
  <c r="N710" i="20"/>
  <c r="H710" i="20"/>
  <c r="R710" i="20"/>
  <c r="P710" i="20"/>
  <c r="J710" i="20"/>
  <c r="D710" i="20"/>
  <c r="F710" i="20" s="1"/>
  <c r="C711" i="20"/>
  <c r="R711" i="20" l="1"/>
  <c r="L711" i="20"/>
  <c r="N711" i="20"/>
  <c r="J711" i="20"/>
  <c r="H711" i="20"/>
  <c r="P711" i="20"/>
  <c r="D711" i="20"/>
  <c r="F711" i="20" s="1"/>
  <c r="C712" i="20"/>
  <c r="N712" i="20" l="1"/>
  <c r="L712" i="20"/>
  <c r="J712" i="20"/>
  <c r="R712" i="20"/>
  <c r="H712" i="20"/>
  <c r="P712" i="20"/>
  <c r="D712" i="20"/>
  <c r="F712" i="20" s="1"/>
  <c r="C713" i="20"/>
  <c r="R713" i="20" l="1"/>
  <c r="L713" i="20"/>
  <c r="P713" i="20"/>
  <c r="H713" i="20"/>
  <c r="N713" i="20"/>
  <c r="J713" i="20"/>
  <c r="D713" i="20"/>
  <c r="F713" i="20" s="1"/>
  <c r="C714" i="20"/>
  <c r="N714" i="20" l="1"/>
  <c r="P714" i="20"/>
  <c r="J714" i="20"/>
  <c r="L714" i="20"/>
  <c r="R714" i="20"/>
  <c r="H714" i="20"/>
  <c r="D714" i="20"/>
  <c r="F714" i="20" s="1"/>
  <c r="C715" i="20"/>
  <c r="L715" i="20" l="1"/>
  <c r="R715" i="20"/>
  <c r="N715" i="20"/>
  <c r="J715" i="20"/>
  <c r="P715" i="20"/>
  <c r="H715" i="20"/>
  <c r="C716" i="20"/>
  <c r="D715" i="20"/>
  <c r="F715" i="20" s="1"/>
  <c r="N716" i="20" l="1"/>
  <c r="L716" i="20"/>
  <c r="R716" i="20"/>
  <c r="P716" i="20"/>
  <c r="J716" i="20"/>
  <c r="H716" i="20"/>
  <c r="D716" i="20"/>
  <c r="F716" i="20" s="1"/>
  <c r="C717" i="20"/>
  <c r="L717" i="20" l="1"/>
  <c r="R717" i="20"/>
  <c r="P717" i="20"/>
  <c r="N717" i="20"/>
  <c r="J717" i="20"/>
  <c r="H717" i="20"/>
  <c r="D717" i="20"/>
  <c r="F717" i="20" s="1"/>
  <c r="C718" i="20"/>
  <c r="L718" i="20" l="1"/>
  <c r="N718" i="20"/>
  <c r="R718" i="20"/>
  <c r="H718" i="20"/>
  <c r="P718" i="20"/>
  <c r="J718" i="20"/>
  <c r="C719" i="20"/>
  <c r="D718" i="20"/>
  <c r="F718" i="20" s="1"/>
  <c r="R719" i="20" l="1"/>
  <c r="L719" i="20"/>
  <c r="N719" i="20"/>
  <c r="J719" i="20"/>
  <c r="P719" i="20"/>
  <c r="H719" i="20"/>
  <c r="C720" i="20"/>
  <c r="D719" i="20"/>
  <c r="F719" i="20" s="1"/>
  <c r="N720" i="20" l="1"/>
  <c r="H720" i="20"/>
  <c r="R720" i="20"/>
  <c r="J720" i="20"/>
  <c r="L720" i="20"/>
  <c r="P720" i="20"/>
  <c r="D720" i="20"/>
  <c r="F720" i="20" s="1"/>
  <c r="C721" i="20"/>
  <c r="R721" i="20" l="1"/>
  <c r="P721" i="20"/>
  <c r="L721" i="20"/>
  <c r="H721" i="20"/>
  <c r="J721" i="20"/>
  <c r="N721" i="20"/>
  <c r="D721" i="20"/>
  <c r="F721" i="20" s="1"/>
  <c r="C722" i="20"/>
  <c r="L722" i="20" l="1"/>
  <c r="N722" i="20"/>
  <c r="P722" i="20"/>
  <c r="H722" i="20"/>
  <c r="J722" i="20"/>
  <c r="R722" i="20"/>
  <c r="D722" i="20"/>
  <c r="F722" i="20" s="1"/>
  <c r="C723" i="20"/>
  <c r="R723" i="20" l="1"/>
  <c r="L723" i="20"/>
  <c r="N723" i="20"/>
  <c r="H723" i="20"/>
  <c r="J723" i="20"/>
  <c r="P723" i="20"/>
  <c r="C724" i="20"/>
  <c r="D723" i="20"/>
  <c r="F723" i="20" s="1"/>
  <c r="L724" i="20" l="1"/>
  <c r="N724" i="20"/>
  <c r="R724" i="20"/>
  <c r="P724" i="20"/>
  <c r="H724" i="20"/>
  <c r="J724" i="20"/>
  <c r="C725" i="20"/>
  <c r="D724" i="20"/>
  <c r="F724" i="20" s="1"/>
  <c r="L725" i="20" l="1"/>
  <c r="R725" i="20"/>
  <c r="P725" i="20"/>
  <c r="H725" i="20"/>
  <c r="J725" i="20"/>
  <c r="N725" i="20"/>
  <c r="D725" i="20"/>
  <c r="F725" i="20" s="1"/>
  <c r="C726" i="20"/>
  <c r="N726" i="20" l="1"/>
  <c r="L726" i="20"/>
  <c r="R726" i="20"/>
  <c r="P726" i="20"/>
  <c r="H726" i="20"/>
  <c r="J726" i="20"/>
  <c r="D726" i="20"/>
  <c r="F726" i="20" s="1"/>
  <c r="C727" i="20"/>
  <c r="L727" i="20" l="1"/>
  <c r="R727" i="20"/>
  <c r="H727" i="20"/>
  <c r="N727" i="20"/>
  <c r="J727" i="20"/>
  <c r="P727" i="20"/>
  <c r="D727" i="20"/>
  <c r="F727" i="20" s="1"/>
  <c r="C728" i="20"/>
  <c r="N728" i="20" l="1"/>
  <c r="L728" i="20"/>
  <c r="J728" i="20"/>
  <c r="R728" i="20"/>
  <c r="P728" i="20"/>
  <c r="H728" i="20"/>
  <c r="D728" i="20"/>
  <c r="F728" i="20" s="1"/>
  <c r="C729" i="20"/>
  <c r="R729" i="20" l="1"/>
  <c r="P729" i="20"/>
  <c r="H729" i="20"/>
  <c r="L729" i="20"/>
  <c r="N729" i="20"/>
  <c r="J729" i="20"/>
  <c r="D729" i="20"/>
  <c r="F729" i="20" s="1"/>
  <c r="C730" i="20"/>
  <c r="N730" i="20" l="1"/>
  <c r="P730" i="20"/>
  <c r="J730" i="20"/>
  <c r="L730" i="20"/>
  <c r="H730" i="20"/>
  <c r="R730" i="20"/>
  <c r="D730" i="20"/>
  <c r="F730" i="20" s="1"/>
  <c r="C731" i="20"/>
  <c r="R731" i="20" l="1"/>
  <c r="N731" i="20"/>
  <c r="J731" i="20"/>
  <c r="L731" i="20"/>
  <c r="H731" i="20"/>
  <c r="P731" i="20"/>
  <c r="D731" i="20"/>
  <c r="F731" i="20" s="1"/>
  <c r="C732" i="20"/>
  <c r="N732" i="20" l="1"/>
  <c r="L732" i="20"/>
  <c r="R732" i="20"/>
  <c r="P732" i="20"/>
  <c r="H732" i="20"/>
  <c r="J732" i="20"/>
  <c r="D732" i="20"/>
  <c r="F732" i="20" s="1"/>
  <c r="C733" i="20"/>
  <c r="L733" i="20" l="1"/>
  <c r="R733" i="20"/>
  <c r="P733" i="20"/>
  <c r="N733" i="20"/>
  <c r="H733" i="20"/>
  <c r="J733" i="20"/>
  <c r="D733" i="20"/>
  <c r="F733" i="20" s="1"/>
  <c r="C734" i="20"/>
  <c r="L734" i="20" l="1"/>
  <c r="N734" i="20"/>
  <c r="H734" i="20"/>
  <c r="R734" i="20"/>
  <c r="J734" i="20"/>
  <c r="P734" i="20"/>
  <c r="D734" i="20"/>
  <c r="F734" i="20" s="1"/>
  <c r="C735" i="20"/>
  <c r="R735" i="20" l="1"/>
  <c r="L735" i="20"/>
  <c r="N735" i="20"/>
  <c r="H735" i="20"/>
  <c r="J735" i="20"/>
  <c r="P735" i="20"/>
  <c r="D735" i="20"/>
  <c r="F735" i="20" s="1"/>
  <c r="C736" i="20"/>
  <c r="N736" i="20" l="1"/>
  <c r="L736" i="20"/>
  <c r="R736" i="20"/>
  <c r="J736" i="20"/>
  <c r="P736" i="20"/>
  <c r="H736" i="20"/>
  <c r="D736" i="20"/>
  <c r="F736" i="20" s="1"/>
  <c r="C737" i="20"/>
  <c r="R737" i="20" l="1"/>
  <c r="P737" i="20"/>
  <c r="H737" i="20"/>
  <c r="L737" i="20"/>
  <c r="J737" i="20"/>
  <c r="N737" i="20"/>
  <c r="D737" i="20"/>
  <c r="F737" i="20" s="1"/>
  <c r="C738" i="20"/>
  <c r="L738" i="20" l="1"/>
  <c r="N738" i="20"/>
  <c r="P738" i="20"/>
  <c r="H738" i="20"/>
  <c r="J738" i="20"/>
  <c r="R738" i="20"/>
  <c r="C739" i="20"/>
  <c r="D738" i="20"/>
  <c r="F738" i="20" s="1"/>
  <c r="R739" i="20" l="1"/>
  <c r="L739" i="20"/>
  <c r="N739" i="20"/>
  <c r="J739" i="20"/>
  <c r="P739" i="20"/>
  <c r="H739" i="20"/>
  <c r="D739" i="20"/>
  <c r="F739" i="20" s="1"/>
  <c r="C740" i="20"/>
  <c r="L740" i="20" l="1"/>
  <c r="N740" i="20"/>
  <c r="R740" i="20"/>
  <c r="P740" i="20"/>
  <c r="J740" i="20"/>
  <c r="H740" i="20"/>
  <c r="D740" i="20"/>
  <c r="F740" i="20" s="1"/>
  <c r="C741" i="20"/>
  <c r="L741" i="20" l="1"/>
  <c r="R741" i="20"/>
  <c r="P741" i="20"/>
  <c r="J741" i="20"/>
  <c r="N741" i="20"/>
  <c r="H741" i="20"/>
  <c r="D741" i="20"/>
  <c r="F741" i="20" s="1"/>
  <c r="C742" i="20"/>
  <c r="N742" i="20" l="1"/>
  <c r="H742" i="20"/>
  <c r="L742" i="20"/>
  <c r="R742" i="20"/>
  <c r="P742" i="20"/>
  <c r="J742" i="20"/>
  <c r="C743" i="20"/>
  <c r="D742" i="20"/>
  <c r="F742" i="20" s="1"/>
  <c r="R743" i="20" l="1"/>
  <c r="H743" i="20"/>
  <c r="L743" i="20"/>
  <c r="N743" i="20"/>
  <c r="J743" i="20"/>
  <c r="P743" i="20"/>
  <c r="D743" i="20"/>
  <c r="F743" i="20" s="1"/>
  <c r="C744" i="20"/>
  <c r="N744" i="20" l="1"/>
  <c r="H744" i="20"/>
  <c r="J744" i="20"/>
  <c r="L744" i="20"/>
  <c r="R744" i="20"/>
  <c r="P744" i="20"/>
  <c r="C745" i="20"/>
  <c r="D744" i="20"/>
  <c r="F744" i="20" s="1"/>
  <c r="R745" i="20" l="1"/>
  <c r="L745" i="20"/>
  <c r="P745" i="20"/>
  <c r="H745" i="20"/>
  <c r="N745" i="20"/>
  <c r="J745" i="20"/>
  <c r="D745" i="20"/>
  <c r="F745" i="20" s="1"/>
  <c r="C746" i="20"/>
  <c r="N746" i="20" l="1"/>
  <c r="P746" i="20"/>
  <c r="J746" i="20"/>
  <c r="L746" i="20"/>
  <c r="H746" i="20"/>
  <c r="R746" i="20"/>
  <c r="C747" i="20"/>
  <c r="D746" i="20"/>
  <c r="F746" i="20" s="1"/>
  <c r="R747" i="20" l="1"/>
  <c r="L747" i="20"/>
  <c r="N747" i="20"/>
  <c r="J747" i="20"/>
  <c r="H747" i="20"/>
  <c r="P747" i="20"/>
  <c r="D747" i="20"/>
  <c r="F747" i="20" s="1"/>
  <c r="C748" i="20"/>
  <c r="N748" i="20" l="1"/>
  <c r="L748" i="20"/>
  <c r="R748" i="20"/>
  <c r="P748" i="20"/>
  <c r="J748" i="20"/>
  <c r="H748" i="20"/>
  <c r="D748" i="20"/>
  <c r="F748" i="20" s="1"/>
  <c r="C749" i="20"/>
  <c r="L749" i="20" l="1"/>
  <c r="R749" i="20"/>
  <c r="P749" i="20"/>
  <c r="N749" i="20"/>
  <c r="J749" i="20"/>
  <c r="H749" i="20"/>
  <c r="C750" i="20"/>
  <c r="D749" i="20"/>
  <c r="F749" i="20" s="1"/>
  <c r="L750" i="20" l="1"/>
  <c r="N750" i="20"/>
  <c r="R750" i="20"/>
  <c r="P750" i="20"/>
  <c r="J750" i="20"/>
  <c r="H750" i="20"/>
  <c r="D750" i="20"/>
  <c r="F750" i="20" s="1"/>
  <c r="C751" i="20"/>
  <c r="R751" i="20" l="1"/>
  <c r="L751" i="20"/>
  <c r="H751" i="20"/>
  <c r="N751" i="20"/>
  <c r="J751" i="20"/>
  <c r="P751" i="20"/>
  <c r="C752" i="20"/>
  <c r="D751" i="20"/>
  <c r="F751" i="20" s="1"/>
  <c r="N752" i="20" l="1"/>
  <c r="R752" i="20"/>
  <c r="H752" i="20"/>
  <c r="J752" i="20"/>
  <c r="L752" i="20"/>
  <c r="P752" i="20"/>
  <c r="D752" i="20"/>
  <c r="F752" i="20" s="1"/>
  <c r="C753" i="20"/>
  <c r="R753" i="20" l="1"/>
  <c r="P753" i="20"/>
  <c r="L753" i="20"/>
  <c r="H753" i="20"/>
  <c r="J753" i="20"/>
  <c r="N753" i="20"/>
  <c r="D753" i="20"/>
  <c r="F753" i="20" s="1"/>
  <c r="C754" i="20"/>
  <c r="L754" i="20" l="1"/>
  <c r="N754" i="20"/>
  <c r="P754" i="20"/>
  <c r="J754" i="20"/>
  <c r="R754" i="20"/>
  <c r="H754" i="20"/>
  <c r="D754" i="20"/>
  <c r="F754" i="20" s="1"/>
  <c r="C755" i="20"/>
  <c r="R755" i="20" l="1"/>
  <c r="N755" i="20"/>
  <c r="J755" i="20"/>
  <c r="L755" i="20"/>
  <c r="H755" i="20"/>
  <c r="P755" i="20"/>
  <c r="D755" i="20"/>
  <c r="F755" i="20" s="1"/>
  <c r="C756" i="20"/>
  <c r="L756" i="20" l="1"/>
  <c r="N756" i="20"/>
  <c r="R756" i="20"/>
  <c r="P756" i="20"/>
  <c r="H756" i="20"/>
  <c r="J756" i="20"/>
  <c r="D756" i="20"/>
  <c r="F756" i="20" s="1"/>
  <c r="C757" i="20"/>
  <c r="L757" i="20" l="1"/>
  <c r="R757" i="20"/>
  <c r="P757" i="20"/>
  <c r="J757" i="20"/>
  <c r="N757" i="20"/>
  <c r="H757" i="20"/>
  <c r="C758" i="20"/>
  <c r="D757" i="20"/>
  <c r="F757" i="20" s="1"/>
  <c r="N758" i="20" l="1"/>
  <c r="H758" i="20"/>
  <c r="L758" i="20"/>
  <c r="R758" i="20"/>
  <c r="P758" i="20"/>
  <c r="J758" i="20"/>
  <c r="C759" i="20"/>
  <c r="D758" i="20"/>
  <c r="F758" i="20" s="1"/>
  <c r="R759" i="20" l="1"/>
  <c r="L759" i="20"/>
  <c r="N759" i="20"/>
  <c r="J759" i="20"/>
  <c r="H759" i="20"/>
  <c r="P759" i="20"/>
  <c r="D759" i="20"/>
  <c r="F759" i="20" s="1"/>
  <c r="C760" i="20"/>
  <c r="N760" i="20" l="1"/>
  <c r="L760" i="20"/>
  <c r="J760" i="20"/>
  <c r="R760" i="20"/>
  <c r="P760" i="20"/>
  <c r="H760" i="20"/>
  <c r="D760" i="20"/>
  <c r="F760" i="20" s="1"/>
  <c r="C761" i="20"/>
  <c r="R761" i="20" l="1"/>
  <c r="P761" i="20"/>
  <c r="H761" i="20"/>
  <c r="L761" i="20"/>
  <c r="N761" i="20"/>
  <c r="J761" i="20"/>
  <c r="D761" i="20"/>
  <c r="F761" i="20" s="1"/>
  <c r="C762" i="20"/>
  <c r="N762" i="20" l="1"/>
  <c r="P762" i="20"/>
  <c r="J762" i="20"/>
  <c r="H762" i="20"/>
  <c r="L762" i="20"/>
  <c r="R762" i="20"/>
  <c r="D762" i="20"/>
  <c r="F762" i="20" s="1"/>
  <c r="C763" i="20"/>
  <c r="R763" i="20" l="1"/>
  <c r="N763" i="20"/>
  <c r="H763" i="20"/>
  <c r="J763" i="20"/>
  <c r="L763" i="20"/>
  <c r="P763" i="20"/>
  <c r="D763" i="20"/>
  <c r="F763" i="20" s="1"/>
  <c r="C764" i="20"/>
  <c r="N764" i="20" l="1"/>
  <c r="L764" i="20"/>
  <c r="R764" i="20"/>
  <c r="H764" i="20"/>
  <c r="P764" i="20"/>
  <c r="J764" i="20"/>
  <c r="C765" i="20"/>
  <c r="D764" i="20"/>
  <c r="F764" i="20" s="1"/>
  <c r="L765" i="20" l="1"/>
  <c r="R765" i="20"/>
  <c r="P765" i="20"/>
  <c r="N765" i="20"/>
  <c r="J765" i="20"/>
  <c r="H765" i="20"/>
  <c r="C766" i="20"/>
  <c r="D765" i="20"/>
  <c r="F765" i="20" s="1"/>
  <c r="L766" i="20" l="1"/>
  <c r="N766" i="20"/>
  <c r="R766" i="20"/>
  <c r="J766" i="20"/>
  <c r="H766" i="20"/>
  <c r="P766" i="20"/>
  <c r="C767" i="20"/>
  <c r="D766" i="20"/>
  <c r="F766" i="20" s="1"/>
  <c r="R767" i="20" l="1"/>
  <c r="L767" i="20"/>
  <c r="N767" i="20"/>
  <c r="J767" i="20"/>
  <c r="P767" i="20"/>
  <c r="H767" i="20"/>
  <c r="D767" i="20"/>
  <c r="F767" i="20" s="1"/>
  <c r="C768" i="20"/>
  <c r="N768" i="20" l="1"/>
  <c r="L768" i="20"/>
  <c r="R768" i="20"/>
  <c r="H768" i="20"/>
  <c r="J768" i="20"/>
  <c r="P768" i="20"/>
  <c r="D768" i="20"/>
  <c r="F768" i="20" s="1"/>
  <c r="C769" i="20"/>
  <c r="R769" i="20" l="1"/>
  <c r="P769" i="20"/>
  <c r="H769" i="20"/>
  <c r="L769" i="20"/>
  <c r="J769" i="20"/>
  <c r="N769" i="20"/>
  <c r="D769" i="20"/>
  <c r="F769" i="20" s="1"/>
  <c r="C770" i="20"/>
  <c r="L770" i="20" l="1"/>
  <c r="N770" i="20"/>
  <c r="P770" i="20"/>
  <c r="J770" i="20"/>
  <c r="H770" i="20"/>
  <c r="R770" i="20"/>
  <c r="C771" i="20"/>
  <c r="D770" i="20"/>
  <c r="F770" i="20" s="1"/>
  <c r="R771" i="20" l="1"/>
  <c r="L771" i="20"/>
  <c r="N771" i="20"/>
  <c r="J771" i="20"/>
  <c r="H771" i="20"/>
  <c r="P771" i="20"/>
  <c r="C772" i="20"/>
  <c r="D771" i="20"/>
  <c r="F771" i="20" s="1"/>
  <c r="L772" i="20" l="1"/>
  <c r="N772" i="20"/>
  <c r="R772" i="20"/>
  <c r="P772" i="20"/>
  <c r="H772" i="20"/>
  <c r="J772" i="20"/>
  <c r="D772" i="20"/>
  <c r="F772" i="20" s="1"/>
  <c r="C773" i="20"/>
  <c r="L773" i="20" l="1"/>
  <c r="R773" i="20"/>
  <c r="P773" i="20"/>
  <c r="H773" i="20"/>
  <c r="J773" i="20"/>
  <c r="N773" i="20"/>
  <c r="D773" i="20"/>
  <c r="F773" i="20" s="1"/>
  <c r="C774" i="20"/>
  <c r="N774" i="20" l="1"/>
  <c r="L774" i="20"/>
  <c r="R774" i="20"/>
  <c r="H774" i="20"/>
  <c r="P774" i="20"/>
  <c r="J774" i="20"/>
  <c r="D774" i="20"/>
  <c r="F774" i="20" s="1"/>
  <c r="C775" i="20"/>
  <c r="R775" i="20" l="1"/>
  <c r="N775" i="20"/>
  <c r="J775" i="20"/>
  <c r="L775" i="20"/>
  <c r="H775" i="20"/>
  <c r="P775" i="20"/>
  <c r="D775" i="20"/>
  <c r="F775" i="20" s="1"/>
  <c r="C776" i="20"/>
  <c r="N776" i="20" l="1"/>
  <c r="J776" i="20"/>
  <c r="L776" i="20"/>
  <c r="R776" i="20"/>
  <c r="H776" i="20"/>
  <c r="P776" i="20"/>
  <c r="D776" i="20"/>
  <c r="F776" i="20" s="1"/>
  <c r="C777" i="20"/>
  <c r="R777" i="20" l="1"/>
  <c r="L777" i="20"/>
  <c r="P777" i="20"/>
  <c r="H777" i="20"/>
  <c r="N777" i="20"/>
  <c r="J777" i="20"/>
  <c r="D777" i="20"/>
  <c r="F777" i="20" s="1"/>
  <c r="C778" i="20"/>
  <c r="N778" i="20" l="1"/>
  <c r="L778" i="20"/>
  <c r="P778" i="20"/>
  <c r="H778" i="20"/>
  <c r="J778" i="20"/>
  <c r="R778" i="20"/>
  <c r="D778" i="20"/>
  <c r="F778" i="20" s="1"/>
  <c r="C779" i="20"/>
  <c r="L779" i="20" l="1"/>
  <c r="R779" i="20"/>
  <c r="N779" i="20"/>
  <c r="H779" i="20"/>
  <c r="J779" i="20"/>
  <c r="P779" i="20"/>
  <c r="C780" i="20"/>
  <c r="D779" i="20"/>
  <c r="F779" i="20" s="1"/>
  <c r="N780" i="20" l="1"/>
  <c r="L780" i="20"/>
  <c r="R780" i="20"/>
  <c r="P780" i="20"/>
  <c r="J780" i="20"/>
  <c r="H780" i="20"/>
  <c r="C781" i="20"/>
  <c r="D780" i="20"/>
  <c r="F780" i="20" s="1"/>
  <c r="L781" i="20" l="1"/>
  <c r="R781" i="20"/>
  <c r="P781" i="20"/>
  <c r="N781" i="20"/>
  <c r="H781" i="20"/>
  <c r="J781" i="20"/>
  <c r="C782" i="20"/>
  <c r="D781" i="20"/>
  <c r="F781" i="20" s="1"/>
  <c r="L782" i="20" l="1"/>
  <c r="N782" i="20"/>
  <c r="H782" i="20"/>
  <c r="R782" i="20"/>
  <c r="P782" i="20"/>
  <c r="J782" i="20"/>
  <c r="C783" i="20"/>
  <c r="D782" i="20"/>
  <c r="F782" i="20" s="1"/>
  <c r="R783" i="20" l="1"/>
  <c r="N783" i="20"/>
  <c r="J783" i="20"/>
  <c r="L783" i="20"/>
  <c r="P783" i="20"/>
  <c r="H783" i="20"/>
  <c r="D783" i="20"/>
  <c r="F783" i="20" s="1"/>
  <c r="C784" i="20"/>
  <c r="N784" i="20" l="1"/>
  <c r="H784" i="20"/>
  <c r="R784" i="20"/>
  <c r="J784" i="20"/>
  <c r="L784" i="20"/>
  <c r="P784" i="20"/>
  <c r="C785" i="20"/>
  <c r="D784" i="20"/>
  <c r="F784" i="20" s="1"/>
  <c r="R785" i="20" l="1"/>
  <c r="P785" i="20"/>
  <c r="L785" i="20"/>
  <c r="H785" i="20"/>
  <c r="J785" i="20"/>
  <c r="N785" i="20"/>
  <c r="C786" i="20"/>
  <c r="D785" i="20"/>
  <c r="F785" i="20" s="1"/>
  <c r="L786" i="20" l="1"/>
  <c r="N786" i="20"/>
  <c r="P786" i="20"/>
  <c r="J786" i="20"/>
  <c r="R786" i="20"/>
  <c r="H786" i="20"/>
  <c r="C787" i="20"/>
  <c r="D786" i="20"/>
  <c r="F786" i="20" s="1"/>
  <c r="R787" i="20" l="1"/>
  <c r="N787" i="20"/>
  <c r="J787" i="20"/>
  <c r="L787" i="20"/>
  <c r="H787" i="20"/>
  <c r="P787" i="20"/>
  <c r="C788" i="20"/>
  <c r="D787" i="20"/>
  <c r="F787" i="20" s="1"/>
  <c r="L788" i="20" l="1"/>
  <c r="N788" i="20"/>
  <c r="R788" i="20"/>
  <c r="P788" i="20"/>
  <c r="H788" i="20"/>
  <c r="J788" i="20"/>
  <c r="C789" i="20"/>
  <c r="D788" i="20"/>
  <c r="F788" i="20" s="1"/>
  <c r="L789" i="20" l="1"/>
  <c r="R789" i="20"/>
  <c r="P789" i="20"/>
  <c r="J789" i="20"/>
  <c r="N789" i="20"/>
  <c r="H789" i="20"/>
  <c r="C790" i="20"/>
  <c r="D789" i="20"/>
  <c r="F789" i="20" s="1"/>
  <c r="N790" i="20" l="1"/>
  <c r="L790" i="20"/>
  <c r="P790" i="20"/>
  <c r="H790" i="20"/>
  <c r="J790" i="20"/>
  <c r="C791" i="20"/>
  <c r="D790" i="20"/>
  <c r="F790" i="20" s="1"/>
  <c r="R790" i="20" l="1"/>
  <c r="L791" i="20"/>
  <c r="N791" i="20"/>
  <c r="J791" i="20"/>
  <c r="H791" i="20"/>
  <c r="P791" i="20"/>
  <c r="D791" i="20"/>
  <c r="F791" i="20" s="1"/>
  <c r="C792" i="20"/>
  <c r="R791" i="20" l="1"/>
  <c r="N792" i="20"/>
  <c r="L792" i="20"/>
  <c r="J792" i="20"/>
  <c r="P792" i="20"/>
  <c r="H792" i="20"/>
  <c r="D792" i="20"/>
  <c r="F792" i="20" s="1"/>
  <c r="C793" i="20"/>
  <c r="R792" i="20" l="1"/>
  <c r="P793" i="20"/>
  <c r="H793" i="20"/>
  <c r="L793" i="20"/>
  <c r="N793" i="20"/>
  <c r="J793" i="20"/>
  <c r="D793" i="20"/>
  <c r="F793" i="20" s="1"/>
  <c r="C794" i="20"/>
  <c r="R793" i="20" l="1"/>
  <c r="N794" i="20"/>
  <c r="P794" i="20"/>
  <c r="J794" i="20"/>
  <c r="L794" i="20"/>
  <c r="H794" i="20"/>
  <c r="D794" i="20"/>
  <c r="F794" i="20" s="1"/>
  <c r="C795" i="20"/>
  <c r="R794" i="20" l="1"/>
  <c r="L795" i="20"/>
  <c r="N795" i="20"/>
  <c r="H795" i="20"/>
  <c r="J795" i="20"/>
  <c r="P795" i="20"/>
  <c r="D795" i="20"/>
  <c r="F795" i="20" s="1"/>
  <c r="C796" i="20"/>
  <c r="R795" i="20" l="1"/>
  <c r="N796" i="20"/>
  <c r="L796" i="20"/>
  <c r="P796" i="20"/>
  <c r="H796" i="20"/>
  <c r="J796" i="20"/>
  <c r="D796" i="20"/>
  <c r="F796" i="20" s="1"/>
  <c r="C797" i="20"/>
  <c r="R796" i="20" l="1"/>
  <c r="L797" i="20"/>
  <c r="P797" i="20"/>
  <c r="N797" i="20"/>
  <c r="J797" i="20"/>
  <c r="H797" i="20"/>
  <c r="C798" i="20"/>
  <c r="D797" i="20"/>
  <c r="F797" i="20" s="1"/>
  <c r="R797" i="20" l="1"/>
  <c r="L798" i="20"/>
  <c r="N798" i="20"/>
  <c r="H798" i="20"/>
  <c r="J798" i="20"/>
  <c r="P798" i="20"/>
  <c r="C799" i="20"/>
  <c r="D798" i="20"/>
  <c r="F798" i="20" s="1"/>
  <c r="R798" i="20" l="1"/>
  <c r="L799" i="20"/>
  <c r="N799" i="20"/>
  <c r="J799" i="20"/>
  <c r="P799" i="20"/>
  <c r="H799" i="20"/>
  <c r="C800" i="20"/>
  <c r="D799" i="20"/>
  <c r="F799" i="20" s="1"/>
  <c r="R799" i="20" l="1"/>
  <c r="N800" i="20"/>
  <c r="L800" i="20"/>
  <c r="H800" i="20"/>
  <c r="J800" i="20"/>
  <c r="P800" i="20"/>
  <c r="C801" i="20"/>
  <c r="D800" i="20"/>
  <c r="F800" i="20" s="1"/>
  <c r="R800" i="20" l="1"/>
  <c r="P801" i="20"/>
  <c r="H801" i="20"/>
  <c r="L801" i="20"/>
  <c r="J801" i="20"/>
  <c r="N801" i="20"/>
  <c r="C802" i="20"/>
  <c r="D801" i="20"/>
  <c r="F801" i="20" s="1"/>
  <c r="R801" i="20" l="1"/>
  <c r="L802" i="20"/>
  <c r="N802" i="20"/>
  <c r="P802" i="20"/>
  <c r="J802" i="20"/>
  <c r="H802" i="20"/>
  <c r="C803" i="20"/>
  <c r="D802" i="20"/>
  <c r="F802" i="20" s="1"/>
  <c r="R802" i="20" l="1"/>
  <c r="L803" i="20"/>
  <c r="N803" i="20"/>
  <c r="J803" i="20"/>
  <c r="H803" i="20"/>
  <c r="P803" i="20"/>
  <c r="C804" i="20"/>
  <c r="D803" i="20"/>
  <c r="R803" i="20" s="1"/>
  <c r="F803" i="20" l="1"/>
  <c r="L804" i="20"/>
  <c r="N804" i="20"/>
  <c r="P804" i="20"/>
  <c r="H804" i="20"/>
  <c r="J804" i="20"/>
  <c r="C805" i="20"/>
  <c r="D804" i="20"/>
  <c r="R804" i="20" s="1"/>
  <c r="F804" i="20" l="1"/>
  <c r="L805" i="20"/>
  <c r="P805" i="20"/>
  <c r="H805" i="20"/>
  <c r="J805" i="20"/>
  <c r="N805" i="20"/>
  <c r="C806" i="20"/>
  <c r="D805" i="20"/>
  <c r="R805" i="20" s="1"/>
  <c r="F805" i="20" l="1"/>
  <c r="N806" i="20"/>
  <c r="H806" i="20"/>
  <c r="L806" i="20"/>
  <c r="P806" i="20"/>
  <c r="J806" i="20"/>
  <c r="C807" i="20"/>
  <c r="D806" i="20"/>
  <c r="R806" i="20" s="1"/>
  <c r="F806" i="20" l="1"/>
  <c r="L807" i="20"/>
  <c r="N807" i="20"/>
  <c r="J807" i="20"/>
  <c r="H807" i="20"/>
  <c r="P807" i="20"/>
  <c r="C808" i="20"/>
  <c r="D807" i="20"/>
  <c r="F807" i="20" s="1"/>
  <c r="R807" i="20" l="1"/>
  <c r="N808" i="20"/>
  <c r="J808" i="20"/>
  <c r="L808" i="20"/>
  <c r="H808" i="20"/>
  <c r="P808" i="20"/>
  <c r="C809" i="20"/>
  <c r="D808" i="20"/>
  <c r="R808" i="20" s="1"/>
  <c r="F808" i="20" l="1"/>
  <c r="L809" i="20"/>
  <c r="P809" i="20"/>
  <c r="H809" i="20"/>
  <c r="N809" i="20"/>
  <c r="J809" i="20"/>
  <c r="C810" i="20"/>
  <c r="D809" i="20"/>
  <c r="F809" i="20" s="1"/>
  <c r="R809" i="20" l="1"/>
  <c r="N810" i="20"/>
  <c r="P810" i="20"/>
  <c r="H810" i="20"/>
  <c r="J810" i="20"/>
  <c r="L810" i="20"/>
  <c r="C811" i="20"/>
  <c r="D810" i="20"/>
  <c r="R810" i="20" s="1"/>
  <c r="F810" i="20" l="1"/>
  <c r="L811" i="20"/>
  <c r="N811" i="20"/>
  <c r="H811" i="20"/>
  <c r="J811" i="20"/>
  <c r="P811" i="20"/>
  <c r="C812" i="20"/>
  <c r="D811" i="20"/>
  <c r="F811" i="20" s="1"/>
  <c r="R811" i="20" l="1"/>
  <c r="N812" i="20"/>
  <c r="L812" i="20"/>
  <c r="P812" i="20"/>
  <c r="J812" i="20"/>
  <c r="H812" i="20"/>
  <c r="C813" i="20"/>
  <c r="D812" i="20"/>
  <c r="R812" i="20" s="1"/>
  <c r="F812" i="20" l="1"/>
  <c r="L813" i="20"/>
  <c r="P813" i="20"/>
  <c r="N813" i="20"/>
  <c r="H813" i="20"/>
  <c r="J813" i="20"/>
  <c r="C814" i="20"/>
  <c r="D813" i="20"/>
  <c r="R813" i="20" s="1"/>
  <c r="F813" i="20" l="1"/>
  <c r="L814" i="20"/>
  <c r="N814" i="20"/>
  <c r="H814" i="20"/>
  <c r="P814" i="20"/>
  <c r="J814" i="20"/>
  <c r="C815" i="20"/>
  <c r="D814" i="20"/>
  <c r="R814" i="20" s="1"/>
  <c r="F814" i="20" l="1"/>
  <c r="L815" i="20"/>
  <c r="N815" i="20"/>
  <c r="J815" i="20"/>
  <c r="P815" i="20"/>
  <c r="H815" i="20"/>
  <c r="C816" i="20"/>
  <c r="D815" i="20"/>
  <c r="R815" i="20" s="1"/>
  <c r="F815" i="20" l="1"/>
  <c r="N816" i="20"/>
  <c r="P816" i="20"/>
  <c r="H816" i="20"/>
  <c r="J816" i="20"/>
  <c r="L816" i="20"/>
  <c r="C817" i="20"/>
  <c r="D816" i="20"/>
  <c r="F816" i="20" s="1"/>
  <c r="R816" i="20" l="1"/>
  <c r="L817" i="20"/>
  <c r="H817" i="20"/>
  <c r="J817" i="20"/>
  <c r="N817" i="20"/>
  <c r="P817" i="20"/>
  <c r="C818" i="20"/>
  <c r="D817" i="20"/>
  <c r="R817" i="20" s="1"/>
  <c r="F817" i="20" l="1"/>
  <c r="L818" i="20"/>
  <c r="P818" i="20"/>
  <c r="N818" i="20"/>
  <c r="J818" i="20"/>
  <c r="H818" i="20"/>
  <c r="C819" i="20"/>
  <c r="D818" i="20"/>
  <c r="R818" i="20" s="1"/>
  <c r="F818" i="20" l="1"/>
  <c r="L819" i="20"/>
  <c r="N819" i="20"/>
  <c r="P819" i="20"/>
  <c r="H819" i="20"/>
  <c r="J819" i="20"/>
  <c r="C820" i="20"/>
  <c r="D819" i="20"/>
  <c r="R819" i="20" s="1"/>
  <c r="F819" i="20" l="1"/>
  <c r="L820" i="20"/>
  <c r="J820" i="20"/>
  <c r="N820" i="20"/>
  <c r="H820" i="20"/>
  <c r="P820" i="20"/>
  <c r="C821" i="20"/>
  <c r="D820" i="20"/>
  <c r="R820" i="20" s="1"/>
  <c r="F820" i="20" l="1"/>
  <c r="L821" i="20"/>
  <c r="N821" i="20"/>
  <c r="P821" i="20"/>
  <c r="H821" i="20"/>
  <c r="J821" i="20"/>
  <c r="C822" i="20"/>
  <c r="D821" i="20"/>
  <c r="R821" i="20" s="1"/>
  <c r="F821" i="20" l="1"/>
  <c r="L822" i="20"/>
  <c r="N822" i="20"/>
  <c r="H822" i="20"/>
  <c r="J822" i="20"/>
  <c r="P822" i="20"/>
  <c r="C823" i="20"/>
  <c r="D822" i="20"/>
  <c r="R822" i="20" s="1"/>
  <c r="F822" i="20" l="1"/>
  <c r="L823" i="20"/>
  <c r="P823" i="20"/>
  <c r="H823" i="20"/>
  <c r="J823" i="20"/>
  <c r="N823" i="20"/>
  <c r="C824" i="20"/>
  <c r="D823" i="20"/>
  <c r="R823" i="20" s="1"/>
  <c r="F823" i="20" l="1"/>
  <c r="L824" i="20"/>
  <c r="J824" i="20"/>
  <c r="P824" i="20"/>
  <c r="N824" i="20"/>
  <c r="H824" i="20"/>
  <c r="C825" i="20"/>
  <c r="D824" i="20"/>
  <c r="R824" i="20" s="1"/>
  <c r="F824" i="20" l="1"/>
  <c r="N825" i="20"/>
  <c r="H825" i="20"/>
  <c r="L825" i="20"/>
  <c r="P825" i="20"/>
  <c r="J825" i="20"/>
  <c r="C826" i="20"/>
  <c r="D825" i="20"/>
  <c r="R825" i="20" s="1"/>
  <c r="F825" i="20" l="1"/>
  <c r="N826" i="20"/>
  <c r="P826" i="20"/>
  <c r="H826" i="20"/>
  <c r="J826" i="20"/>
  <c r="L826" i="20"/>
  <c r="C827" i="20"/>
  <c r="D826" i="20"/>
  <c r="R826" i="20" s="1"/>
  <c r="F826" i="20" l="1"/>
  <c r="N827" i="20"/>
  <c r="H827" i="20"/>
  <c r="L827" i="20"/>
  <c r="P827" i="20"/>
  <c r="J827" i="20"/>
  <c r="C828" i="20"/>
  <c r="D827" i="20"/>
  <c r="R827" i="20" s="1"/>
  <c r="F827" i="20" l="1"/>
  <c r="L828" i="20"/>
  <c r="H828" i="20"/>
  <c r="J828" i="20"/>
  <c r="N828" i="20"/>
  <c r="P828" i="20"/>
  <c r="C829" i="20"/>
  <c r="D828" i="20"/>
  <c r="R828" i="20" s="1"/>
  <c r="F828" i="20" l="1"/>
  <c r="N829" i="20"/>
  <c r="L829" i="20"/>
  <c r="J829" i="20"/>
  <c r="P829" i="20"/>
  <c r="H829" i="20"/>
  <c r="C830" i="20"/>
  <c r="D829" i="20"/>
  <c r="R829" i="20" s="1"/>
  <c r="F829" i="20" l="1"/>
  <c r="L830" i="20"/>
  <c r="N830" i="20"/>
  <c r="J830" i="20"/>
  <c r="P830" i="20"/>
  <c r="H830" i="20"/>
  <c r="C831" i="20"/>
  <c r="D830" i="20"/>
  <c r="R830" i="20" s="1"/>
  <c r="F830" i="20" l="1"/>
  <c r="N831" i="20"/>
  <c r="L831" i="20"/>
  <c r="P831" i="20"/>
  <c r="H831" i="20"/>
  <c r="J831" i="20"/>
  <c r="C832" i="20"/>
  <c r="D831" i="20"/>
  <c r="F831" i="20" s="1"/>
  <c r="R831" i="20" l="1"/>
  <c r="P832" i="20"/>
  <c r="J832" i="20"/>
  <c r="L832" i="20"/>
  <c r="H832" i="20"/>
  <c r="N832" i="20"/>
  <c r="C833" i="20"/>
  <c r="D832" i="20"/>
  <c r="F832" i="20" s="1"/>
  <c r="R832" i="20" l="1"/>
  <c r="H833" i="20"/>
  <c r="L833" i="20"/>
  <c r="N833" i="20"/>
  <c r="J833" i="20"/>
  <c r="P833" i="20"/>
  <c r="C834" i="20"/>
  <c r="D833" i="20"/>
  <c r="R833" i="20" s="1"/>
  <c r="F833" i="20" l="1"/>
  <c r="L834" i="20"/>
  <c r="P834" i="20"/>
  <c r="J834" i="20"/>
  <c r="H834" i="20"/>
  <c r="N834" i="20"/>
  <c r="C835" i="20"/>
  <c r="D834" i="20"/>
  <c r="R834" i="20" s="1"/>
  <c r="F834" i="20" l="1"/>
  <c r="N835" i="20"/>
  <c r="L835" i="20"/>
  <c r="H835" i="20"/>
  <c r="P835" i="20"/>
  <c r="J835" i="20"/>
  <c r="C836" i="20"/>
  <c r="D835" i="20"/>
  <c r="R835" i="20" s="1"/>
  <c r="F835" i="20" l="1"/>
  <c r="L836" i="20"/>
  <c r="N836" i="20"/>
  <c r="H836" i="20"/>
  <c r="J836" i="20"/>
  <c r="P836" i="20"/>
  <c r="C837" i="20"/>
  <c r="D836" i="20"/>
  <c r="R836" i="20" s="1"/>
  <c r="F836" i="20" l="1"/>
  <c r="L837" i="20"/>
  <c r="N837" i="20"/>
  <c r="P837" i="20"/>
  <c r="H837" i="20"/>
  <c r="J837" i="20"/>
  <c r="C838" i="20"/>
  <c r="D837" i="20"/>
  <c r="R837" i="20" s="1"/>
  <c r="F837" i="20" l="1"/>
  <c r="J838" i="20"/>
  <c r="L838" i="20"/>
  <c r="P838" i="20"/>
  <c r="N838" i="20"/>
  <c r="H838" i="20"/>
  <c r="C839" i="20"/>
  <c r="D838" i="20"/>
  <c r="R838" i="20" s="1"/>
  <c r="F838" i="20" l="1"/>
  <c r="L839" i="20"/>
  <c r="P839" i="20"/>
  <c r="J839" i="20"/>
  <c r="N839" i="20"/>
  <c r="H839" i="20"/>
  <c r="C840" i="20"/>
  <c r="D839" i="20"/>
  <c r="F839" i="20" s="1"/>
  <c r="R839" i="20" l="1"/>
  <c r="J840" i="20"/>
  <c r="L840" i="20"/>
  <c r="N840" i="20"/>
  <c r="P840" i="20"/>
  <c r="H840" i="20"/>
  <c r="C841" i="20"/>
  <c r="D840" i="20"/>
  <c r="F840" i="20" s="1"/>
  <c r="R840" i="20" l="1"/>
  <c r="L841" i="20"/>
  <c r="P841" i="20"/>
  <c r="H841" i="20"/>
  <c r="N841" i="20"/>
  <c r="J841" i="20"/>
  <c r="C842" i="20"/>
  <c r="D841" i="20"/>
  <c r="R841" i="20" s="1"/>
  <c r="F841" i="20" l="1"/>
  <c r="N842" i="20"/>
  <c r="L842" i="20"/>
  <c r="H842" i="20"/>
  <c r="P842" i="20"/>
  <c r="J842" i="20"/>
  <c r="C843" i="20"/>
  <c r="D842" i="20"/>
  <c r="R842" i="20" s="1"/>
  <c r="F842" i="20" l="1"/>
  <c r="L843" i="20"/>
  <c r="N843" i="20"/>
  <c r="P843" i="20"/>
  <c r="H843" i="20"/>
  <c r="J843" i="20"/>
  <c r="D843" i="20"/>
  <c r="R843" i="20" s="1"/>
  <c r="C844" i="20"/>
  <c r="F843" i="20" l="1"/>
  <c r="L844" i="20"/>
  <c r="N844" i="20"/>
  <c r="J844" i="20"/>
  <c r="H844" i="20"/>
  <c r="P844" i="20"/>
  <c r="C845" i="20"/>
  <c r="D844" i="20"/>
  <c r="R844" i="20" s="1"/>
  <c r="F844" i="20" l="1"/>
  <c r="N845" i="20"/>
  <c r="L845" i="20"/>
  <c r="P845" i="20"/>
  <c r="H845" i="20"/>
  <c r="J845" i="20"/>
  <c r="D845" i="20"/>
  <c r="R845" i="20" s="1"/>
  <c r="C846" i="20"/>
  <c r="F845" i="20" l="1"/>
  <c r="L846" i="20"/>
  <c r="H846" i="20"/>
  <c r="J846" i="20"/>
  <c r="N846" i="20"/>
  <c r="P846" i="20"/>
  <c r="D846" i="20"/>
  <c r="R846" i="20" s="1"/>
  <c r="C847" i="20"/>
  <c r="F846" i="20" l="1"/>
  <c r="L847" i="20"/>
  <c r="N847" i="20"/>
  <c r="H847" i="20"/>
  <c r="J847" i="20"/>
  <c r="P847" i="20"/>
  <c r="C848" i="20"/>
  <c r="D847" i="20"/>
  <c r="F847" i="20" s="1"/>
  <c r="R847" i="20" l="1"/>
  <c r="P848" i="20"/>
  <c r="J848" i="20"/>
  <c r="N848" i="20"/>
  <c r="L848" i="20"/>
  <c r="H848" i="20"/>
  <c r="C849" i="20"/>
  <c r="D848" i="20"/>
  <c r="R848" i="20" s="1"/>
  <c r="F848" i="20" l="1"/>
  <c r="L849" i="20"/>
  <c r="H849" i="20"/>
  <c r="J849" i="20"/>
  <c r="P849" i="20"/>
  <c r="N849" i="20"/>
  <c r="C850" i="20"/>
  <c r="D849" i="20"/>
  <c r="F849" i="20" s="1"/>
  <c r="R849" i="20" l="1"/>
  <c r="L850" i="20"/>
  <c r="N850" i="20"/>
  <c r="P850" i="20"/>
  <c r="H850" i="20"/>
  <c r="J850" i="20"/>
  <c r="C851" i="20"/>
  <c r="D850" i="20"/>
  <c r="R850" i="20" s="1"/>
  <c r="F850" i="20" l="1"/>
  <c r="N851" i="20"/>
  <c r="P851" i="20"/>
  <c r="L851" i="20"/>
  <c r="H851" i="20"/>
  <c r="J851" i="20"/>
  <c r="D851" i="20"/>
  <c r="R851" i="20" s="1"/>
  <c r="C852" i="20"/>
  <c r="F851" i="20" l="1"/>
  <c r="L852" i="20"/>
  <c r="J852" i="20"/>
  <c r="H852" i="20"/>
  <c r="N852" i="20"/>
  <c r="P852" i="20"/>
  <c r="D852" i="20"/>
  <c r="R852" i="20" s="1"/>
  <c r="C853" i="20"/>
  <c r="F852" i="20" l="1"/>
  <c r="L853" i="20"/>
  <c r="N853" i="20"/>
  <c r="P853" i="20"/>
  <c r="H853" i="20"/>
  <c r="J853" i="20"/>
  <c r="C854" i="20"/>
  <c r="D853" i="20"/>
  <c r="R853" i="20" s="1"/>
  <c r="F853" i="20" l="1"/>
  <c r="L854" i="20"/>
  <c r="N854" i="20"/>
  <c r="H854" i="20"/>
  <c r="J854" i="20"/>
  <c r="P854" i="20"/>
  <c r="D854" i="20"/>
  <c r="R854" i="20" s="1"/>
  <c r="C855" i="20"/>
  <c r="F854" i="20" l="1"/>
  <c r="L855" i="20"/>
  <c r="P855" i="20"/>
  <c r="H855" i="20"/>
  <c r="N855" i="20"/>
  <c r="J855" i="20"/>
  <c r="D855" i="20"/>
  <c r="R855" i="20" s="1"/>
  <c r="C856" i="20"/>
  <c r="F855" i="20" l="1"/>
  <c r="L856" i="20"/>
  <c r="J856" i="20"/>
  <c r="P856" i="20"/>
  <c r="H856" i="20"/>
  <c r="N856" i="20"/>
  <c r="D856" i="20"/>
  <c r="R856" i="20" s="1"/>
  <c r="C857" i="20"/>
  <c r="F856" i="20" l="1"/>
  <c r="N857" i="20"/>
  <c r="H857" i="20"/>
  <c r="L857" i="20"/>
  <c r="P857" i="20"/>
  <c r="J857" i="20"/>
  <c r="C858" i="20"/>
  <c r="D857" i="20"/>
  <c r="R857" i="20" s="1"/>
  <c r="F857" i="20" l="1"/>
  <c r="N858" i="20"/>
  <c r="L858" i="20"/>
  <c r="P858" i="20"/>
  <c r="J858" i="20"/>
  <c r="H858" i="20"/>
  <c r="D858" i="20"/>
  <c r="R858" i="20" s="1"/>
  <c r="C859" i="20"/>
  <c r="F858" i="20" l="1"/>
  <c r="N859" i="20"/>
  <c r="L859" i="20"/>
  <c r="H859" i="20"/>
  <c r="P859" i="20"/>
  <c r="J859" i="20"/>
  <c r="C860" i="20"/>
  <c r="D859" i="20"/>
  <c r="F859" i="20" s="1"/>
  <c r="R859" i="20" l="1"/>
  <c r="L860" i="20"/>
  <c r="J860" i="20"/>
  <c r="N860" i="20"/>
  <c r="H860" i="20"/>
  <c r="P860" i="20"/>
  <c r="D860" i="20"/>
  <c r="R860" i="20" s="1"/>
  <c r="C861" i="20"/>
  <c r="F860" i="20" l="1"/>
  <c r="N861" i="20"/>
  <c r="L861" i="20"/>
  <c r="P861" i="20"/>
  <c r="J861" i="20"/>
  <c r="H861" i="20"/>
  <c r="C862" i="20"/>
  <c r="D861" i="20"/>
  <c r="R861" i="20" s="1"/>
  <c r="F861" i="20" l="1"/>
  <c r="L862" i="20"/>
  <c r="N862" i="20"/>
  <c r="J862" i="20"/>
  <c r="P862" i="20"/>
  <c r="H862" i="20"/>
  <c r="D862" i="20"/>
  <c r="R862" i="20" s="1"/>
  <c r="C863" i="20"/>
  <c r="F862" i="20" l="1"/>
  <c r="L863" i="20"/>
  <c r="N863" i="20"/>
  <c r="H863" i="20"/>
  <c r="J863" i="20"/>
  <c r="P863" i="20"/>
  <c r="D863" i="20"/>
  <c r="R863" i="20" s="1"/>
  <c r="C864" i="20"/>
  <c r="F863" i="20" l="1"/>
  <c r="P864" i="20"/>
  <c r="J864" i="20"/>
  <c r="L864" i="20"/>
  <c r="H864" i="20"/>
  <c r="N864" i="20"/>
  <c r="D864" i="20"/>
  <c r="F864" i="20" s="1"/>
  <c r="C865" i="20"/>
  <c r="R864" i="20" l="1"/>
  <c r="H865" i="20"/>
  <c r="L865" i="20"/>
  <c r="P865" i="20"/>
  <c r="J865" i="20"/>
  <c r="N865" i="20"/>
  <c r="C866" i="20"/>
  <c r="D865" i="20"/>
  <c r="F865" i="20" s="1"/>
  <c r="R865" i="20" l="1"/>
  <c r="L866" i="20"/>
  <c r="P866" i="20"/>
  <c r="J866" i="20"/>
  <c r="N866" i="20"/>
  <c r="H866" i="20"/>
  <c r="D866" i="20"/>
  <c r="R866" i="20" s="1"/>
  <c r="C867" i="20"/>
  <c r="F866" i="20" l="1"/>
  <c r="N867" i="20"/>
  <c r="H867" i="20"/>
  <c r="L867" i="20"/>
  <c r="P867" i="20"/>
  <c r="J867" i="20"/>
  <c r="D867" i="20"/>
  <c r="R867" i="20" s="1"/>
  <c r="C868" i="20"/>
  <c r="F867" i="20" l="1"/>
  <c r="L868" i="20"/>
  <c r="J868" i="20"/>
  <c r="P868" i="20"/>
  <c r="N868" i="20"/>
  <c r="H868" i="20"/>
  <c r="C869" i="20"/>
  <c r="D868" i="20"/>
  <c r="R868" i="20" s="1"/>
  <c r="F868" i="20" l="1"/>
  <c r="L869" i="20"/>
  <c r="N869" i="20"/>
  <c r="H869" i="20"/>
  <c r="J869" i="20"/>
  <c r="P869" i="20"/>
  <c r="D869" i="20"/>
  <c r="R869" i="20" s="1"/>
  <c r="C870" i="20"/>
  <c r="F869" i="20" l="1"/>
  <c r="L870" i="20"/>
  <c r="J870" i="20"/>
  <c r="N870" i="20"/>
  <c r="P870" i="20"/>
  <c r="H870" i="20"/>
  <c r="D870" i="20"/>
  <c r="R870" i="20" s="1"/>
  <c r="C871" i="20"/>
  <c r="F870" i="20" l="1"/>
  <c r="L871" i="20"/>
  <c r="P871" i="20"/>
  <c r="N871" i="20"/>
  <c r="J871" i="20"/>
  <c r="H871" i="20"/>
  <c r="D871" i="20"/>
  <c r="R871" i="20" s="1"/>
  <c r="C872" i="20"/>
  <c r="F871" i="20" l="1"/>
  <c r="N872" i="20"/>
  <c r="P872" i="20"/>
  <c r="J872" i="20"/>
  <c r="L872" i="20"/>
  <c r="H872" i="20"/>
  <c r="C873" i="20"/>
  <c r="D872" i="20"/>
  <c r="F872" i="20" s="1"/>
  <c r="R872" i="20" l="1"/>
  <c r="L873" i="20"/>
  <c r="H873" i="20"/>
  <c r="N873" i="20"/>
  <c r="P873" i="20"/>
  <c r="J873" i="20"/>
  <c r="D873" i="20"/>
  <c r="R873" i="20" s="1"/>
  <c r="C874" i="20"/>
  <c r="F873" i="20" l="1"/>
  <c r="N874" i="20"/>
  <c r="P874" i="20"/>
  <c r="L874" i="20"/>
  <c r="H874" i="20"/>
  <c r="J874" i="20"/>
  <c r="C875" i="20"/>
  <c r="D874" i="20"/>
  <c r="R874" i="20" s="1"/>
  <c r="F874" i="20" l="1"/>
  <c r="L875" i="20"/>
  <c r="H875" i="20"/>
  <c r="N875" i="20"/>
  <c r="P875" i="20"/>
  <c r="J875" i="20"/>
  <c r="D875" i="20"/>
  <c r="R875" i="20" s="1"/>
  <c r="C876" i="20"/>
  <c r="F875" i="20" l="1"/>
  <c r="L876" i="20"/>
  <c r="N876" i="20"/>
  <c r="J876" i="20"/>
  <c r="P876" i="20"/>
  <c r="H876" i="20"/>
  <c r="D876" i="20"/>
  <c r="R876" i="20" s="1"/>
  <c r="C877" i="20"/>
  <c r="F876" i="20" l="1"/>
  <c r="L877" i="20"/>
  <c r="N877" i="20"/>
  <c r="P877" i="20"/>
  <c r="H877" i="20"/>
  <c r="J877" i="20"/>
  <c r="D877" i="20"/>
  <c r="R877" i="20" s="1"/>
  <c r="C878" i="20"/>
  <c r="F877" i="20" l="1"/>
  <c r="L878" i="20"/>
  <c r="N878" i="20"/>
  <c r="J878" i="20"/>
  <c r="H878" i="20"/>
  <c r="P878" i="20"/>
  <c r="C879" i="20"/>
  <c r="D878" i="20"/>
  <c r="R878" i="20" s="1"/>
  <c r="F878" i="20" l="1"/>
  <c r="L879" i="20"/>
  <c r="P879" i="20"/>
  <c r="H879" i="20"/>
  <c r="N879" i="20"/>
  <c r="J879" i="20"/>
  <c r="D879" i="20"/>
  <c r="R879" i="20" s="1"/>
  <c r="C880" i="20"/>
  <c r="F879" i="20" l="1"/>
  <c r="N880" i="20"/>
  <c r="J880" i="20"/>
  <c r="L880" i="20"/>
  <c r="P880" i="20"/>
  <c r="H880" i="20"/>
  <c r="D880" i="20"/>
  <c r="R880" i="20" s="1"/>
  <c r="C881" i="20"/>
  <c r="F880" i="20" l="1"/>
  <c r="L881" i="20"/>
  <c r="N881" i="20"/>
  <c r="H881" i="20"/>
  <c r="J881" i="20"/>
  <c r="P881" i="20"/>
  <c r="D881" i="20"/>
  <c r="R881" i="20" s="1"/>
  <c r="C882" i="20"/>
  <c r="F881" i="20" l="1"/>
  <c r="N882" i="20"/>
  <c r="L882" i="20"/>
  <c r="H882" i="20"/>
  <c r="P882" i="20"/>
  <c r="J882" i="20"/>
  <c r="D882" i="20"/>
  <c r="R882" i="20" s="1"/>
  <c r="C883" i="20"/>
  <c r="F882" i="20" l="1"/>
  <c r="L883" i="20"/>
  <c r="P883" i="20"/>
  <c r="H883" i="20"/>
  <c r="N883" i="20"/>
  <c r="J883" i="20"/>
  <c r="D883" i="20"/>
  <c r="R883" i="20" s="1"/>
  <c r="C884" i="20"/>
  <c r="F883" i="20" l="1"/>
  <c r="L884" i="20"/>
  <c r="N884" i="20"/>
  <c r="J884" i="20"/>
  <c r="H884" i="20"/>
  <c r="P884" i="20"/>
  <c r="D884" i="20"/>
  <c r="F884" i="20" s="1"/>
  <c r="C885" i="20"/>
  <c r="R884" i="20" l="1"/>
  <c r="L885" i="20"/>
  <c r="N885" i="20"/>
  <c r="H885" i="20"/>
  <c r="P885" i="20"/>
  <c r="J885" i="20"/>
  <c r="C886" i="20"/>
  <c r="D885" i="20"/>
  <c r="R885" i="20" s="1"/>
  <c r="F885" i="20" l="1"/>
  <c r="N886" i="20"/>
  <c r="L886" i="20"/>
  <c r="J886" i="20"/>
  <c r="H886" i="20"/>
  <c r="P886" i="20"/>
  <c r="D886" i="20"/>
  <c r="R886" i="20" s="1"/>
  <c r="C887" i="20"/>
  <c r="F886" i="20" l="1"/>
  <c r="L887" i="20"/>
  <c r="P887" i="20"/>
  <c r="J887" i="20"/>
  <c r="N887" i="20"/>
  <c r="H887" i="20"/>
  <c r="C888" i="20"/>
  <c r="D887" i="20"/>
  <c r="R887" i="20" s="1"/>
  <c r="F887" i="20" l="1"/>
  <c r="N888" i="20"/>
  <c r="L888" i="20"/>
  <c r="J888" i="20"/>
  <c r="P888" i="20"/>
  <c r="H888" i="20"/>
  <c r="C889" i="20"/>
  <c r="D888" i="20"/>
  <c r="R888" i="20" s="1"/>
  <c r="F888" i="20" l="1"/>
  <c r="P889" i="20"/>
  <c r="L889" i="20"/>
  <c r="N889" i="20"/>
  <c r="J889" i="20"/>
  <c r="H889" i="20"/>
  <c r="C890" i="20"/>
  <c r="D889" i="20"/>
  <c r="R889" i="20" s="1"/>
  <c r="F889" i="20" l="1"/>
  <c r="N890" i="20"/>
  <c r="P890" i="20"/>
  <c r="H890" i="20"/>
  <c r="J890" i="20"/>
  <c r="L890" i="20"/>
  <c r="D890" i="20"/>
  <c r="R890" i="20" s="1"/>
  <c r="C891" i="20"/>
  <c r="F890" i="20" l="1"/>
  <c r="H891" i="20"/>
  <c r="L891" i="20"/>
  <c r="N891" i="20"/>
  <c r="P891" i="20"/>
  <c r="J891" i="20"/>
  <c r="D891" i="20"/>
  <c r="R891" i="20" s="1"/>
  <c r="C892" i="20"/>
  <c r="F891" i="20" l="1"/>
  <c r="L892" i="20"/>
  <c r="N892" i="20"/>
  <c r="P892" i="20"/>
  <c r="J892" i="20"/>
  <c r="H892" i="20"/>
  <c r="D892" i="20"/>
  <c r="R892" i="20" s="1"/>
  <c r="C893" i="20"/>
  <c r="F892" i="20" l="1"/>
  <c r="L893" i="20"/>
  <c r="N893" i="20"/>
  <c r="P893" i="20"/>
  <c r="H893" i="20"/>
  <c r="J893" i="20"/>
  <c r="C894" i="20"/>
  <c r="D893" i="20"/>
  <c r="R893" i="20" s="1"/>
  <c r="F893" i="20" l="1"/>
  <c r="N894" i="20"/>
  <c r="L894" i="20"/>
  <c r="J894" i="20"/>
  <c r="P894" i="20"/>
  <c r="H894" i="20"/>
  <c r="D894" i="20"/>
  <c r="F894" i="20" s="1"/>
  <c r="C895" i="20"/>
  <c r="R894" i="20" l="1"/>
  <c r="P895" i="20"/>
  <c r="H895" i="20"/>
  <c r="L895" i="20"/>
  <c r="N895" i="20"/>
  <c r="J895" i="20"/>
  <c r="D895" i="20"/>
  <c r="R895" i="20" s="1"/>
  <c r="C896" i="20"/>
  <c r="F895" i="20" l="1"/>
  <c r="N896" i="20"/>
  <c r="H896" i="20"/>
  <c r="J896" i="20"/>
  <c r="L896" i="20"/>
  <c r="P896" i="20"/>
  <c r="D896" i="20"/>
  <c r="R896" i="20" s="1"/>
  <c r="C897" i="20"/>
  <c r="F896" i="20" l="1"/>
  <c r="N897" i="20"/>
  <c r="L897" i="20"/>
  <c r="J897" i="20"/>
  <c r="P897" i="20"/>
  <c r="H897" i="20"/>
  <c r="D897" i="20"/>
  <c r="R897" i="20" s="1"/>
  <c r="C898" i="20"/>
  <c r="F897" i="20" l="1"/>
  <c r="L898" i="20"/>
  <c r="N898" i="20"/>
  <c r="H898" i="20"/>
  <c r="P898" i="20"/>
  <c r="J898" i="20"/>
  <c r="D898" i="20"/>
  <c r="R898" i="20" s="1"/>
  <c r="C899" i="20"/>
  <c r="F898" i="20" l="1"/>
  <c r="L899" i="20"/>
  <c r="P899" i="20"/>
  <c r="H899" i="20"/>
  <c r="N899" i="20"/>
  <c r="J899" i="20"/>
  <c r="D899" i="20"/>
  <c r="R899" i="20" s="1"/>
  <c r="C900" i="20"/>
  <c r="F899" i="20" l="1"/>
  <c r="L900" i="20"/>
  <c r="N900" i="20"/>
  <c r="H900" i="20"/>
  <c r="J900" i="20"/>
  <c r="P900" i="20"/>
  <c r="D900" i="20"/>
  <c r="F900" i="20" s="1"/>
  <c r="C901" i="20"/>
  <c r="R900" i="20" l="1"/>
  <c r="L901" i="20"/>
  <c r="N901" i="20"/>
  <c r="H901" i="20"/>
  <c r="J901" i="20"/>
  <c r="P901" i="20"/>
  <c r="D901" i="20"/>
  <c r="R901" i="20" s="1"/>
  <c r="C902" i="20"/>
  <c r="F901" i="20" l="1"/>
  <c r="N902" i="20"/>
  <c r="J902" i="20"/>
  <c r="L902" i="20"/>
  <c r="P902" i="20"/>
  <c r="H902" i="20"/>
  <c r="D902" i="20"/>
  <c r="R902" i="20" s="1"/>
  <c r="C903" i="20"/>
  <c r="F902" i="20" l="1"/>
  <c r="P903" i="20"/>
  <c r="L903" i="20"/>
  <c r="H903" i="20"/>
  <c r="J903" i="20"/>
  <c r="N903" i="20"/>
  <c r="D903" i="20"/>
  <c r="F903" i="20" s="1"/>
  <c r="C904" i="20"/>
  <c r="R903" i="20" l="1"/>
  <c r="N904" i="20"/>
  <c r="P904" i="20"/>
  <c r="J904" i="20"/>
  <c r="L904" i="20"/>
  <c r="H904" i="20"/>
  <c r="D904" i="20"/>
  <c r="R904" i="20" s="1"/>
  <c r="C905" i="20"/>
  <c r="F904" i="20" l="1"/>
  <c r="L905" i="20"/>
  <c r="N905" i="20"/>
  <c r="P905" i="20"/>
  <c r="J905" i="20"/>
  <c r="H905" i="20"/>
  <c r="D905" i="20"/>
  <c r="R905" i="20" s="1"/>
  <c r="C906" i="20"/>
  <c r="F905" i="20" l="1"/>
  <c r="L906" i="20"/>
  <c r="P906" i="20"/>
  <c r="H906" i="20"/>
  <c r="J906" i="20"/>
  <c r="D906" i="20"/>
  <c r="R906" i="20" s="1"/>
  <c r="C907" i="20"/>
  <c r="N906" i="20" l="1"/>
  <c r="F906" i="20"/>
  <c r="L907" i="20"/>
  <c r="H907" i="20"/>
  <c r="P907" i="20"/>
  <c r="J907" i="20"/>
  <c r="D907" i="20"/>
  <c r="R907" i="20" s="1"/>
  <c r="C908" i="20"/>
  <c r="N907" i="20" l="1"/>
  <c r="F907" i="20"/>
  <c r="L908" i="20"/>
  <c r="J908" i="20"/>
  <c r="P908" i="20"/>
  <c r="H908" i="20"/>
  <c r="D908" i="20"/>
  <c r="R908" i="20" s="1"/>
  <c r="C909" i="20"/>
  <c r="N908" i="20" l="1"/>
  <c r="F908" i="20"/>
  <c r="L909" i="20"/>
  <c r="P909" i="20"/>
  <c r="H909" i="20"/>
  <c r="J909" i="20"/>
  <c r="C910" i="20"/>
  <c r="D909" i="20"/>
  <c r="R909" i="20" s="1"/>
  <c r="N909" i="20" l="1"/>
  <c r="F909" i="20"/>
  <c r="L910" i="20"/>
  <c r="J910" i="20"/>
  <c r="H910" i="20"/>
  <c r="P910" i="20"/>
  <c r="C911" i="20"/>
  <c r="D910" i="20"/>
  <c r="R910" i="20" s="1"/>
  <c r="N910" i="20" l="1"/>
  <c r="F910" i="20"/>
  <c r="L911" i="20"/>
  <c r="P911" i="20"/>
  <c r="H911" i="20"/>
  <c r="J911" i="20"/>
  <c r="D911" i="20"/>
  <c r="R911" i="20" s="1"/>
  <c r="C912" i="20"/>
  <c r="N911" i="20" l="1"/>
  <c r="F911" i="20"/>
  <c r="L912" i="20"/>
  <c r="J912" i="20"/>
  <c r="P912" i="20"/>
  <c r="H912" i="20"/>
  <c r="C913" i="20"/>
  <c r="D912" i="20"/>
  <c r="R912" i="20" s="1"/>
  <c r="N912" i="20" l="1"/>
  <c r="F912" i="20"/>
  <c r="L913" i="20"/>
  <c r="P913" i="20"/>
  <c r="H913" i="20"/>
  <c r="J913" i="20"/>
  <c r="D913" i="20"/>
  <c r="R913" i="20" s="1"/>
  <c r="C914" i="20"/>
  <c r="N913" i="20" l="1"/>
  <c r="F913" i="20"/>
  <c r="L914" i="20"/>
  <c r="H914" i="20"/>
  <c r="P914" i="20"/>
  <c r="J914" i="20"/>
  <c r="D914" i="20"/>
  <c r="R914" i="20" s="1"/>
  <c r="C915" i="20"/>
  <c r="N914" i="20" l="1"/>
  <c r="F914" i="20"/>
  <c r="L915" i="20"/>
  <c r="P915" i="20"/>
  <c r="H915" i="20"/>
  <c r="J915" i="20"/>
  <c r="D915" i="20"/>
  <c r="R915" i="20" s="1"/>
  <c r="C916" i="20"/>
  <c r="N915" i="20" l="1"/>
  <c r="F915" i="20"/>
  <c r="J916" i="20"/>
  <c r="L916" i="20"/>
  <c r="P916" i="20"/>
  <c r="H916" i="20"/>
  <c r="D916" i="20"/>
  <c r="R916" i="20" s="1"/>
  <c r="C917" i="20"/>
  <c r="N916" i="20" l="1"/>
  <c r="F916" i="20"/>
  <c r="L917" i="20"/>
  <c r="H917" i="20"/>
  <c r="P917" i="20"/>
  <c r="J917" i="20"/>
  <c r="D917" i="20"/>
  <c r="R917" i="20" s="1"/>
  <c r="C918" i="20"/>
  <c r="N917" i="20" l="1"/>
  <c r="F917" i="20"/>
  <c r="L918" i="20"/>
  <c r="J918" i="20"/>
  <c r="H918" i="20"/>
  <c r="P918" i="20"/>
  <c r="D918" i="20"/>
  <c r="F918" i="20" s="1"/>
  <c r="C919" i="20"/>
  <c r="N918" i="20" l="1"/>
  <c r="R918" i="20"/>
  <c r="L919" i="20"/>
  <c r="P919" i="20"/>
  <c r="H919" i="20"/>
  <c r="J919" i="20"/>
  <c r="D919" i="20"/>
  <c r="R919" i="20" s="1"/>
  <c r="C920" i="20"/>
  <c r="N919" i="20" l="1"/>
  <c r="F919" i="20"/>
  <c r="L920" i="20"/>
  <c r="J920" i="20"/>
  <c r="P920" i="20"/>
  <c r="H920" i="20"/>
  <c r="C921" i="20"/>
  <c r="D920" i="20"/>
  <c r="R920" i="20" s="1"/>
  <c r="N920" i="20" l="1"/>
  <c r="F920" i="20"/>
  <c r="P921" i="20"/>
  <c r="L921" i="20"/>
  <c r="J921" i="20"/>
  <c r="H921" i="20"/>
  <c r="D921" i="20"/>
  <c r="R921" i="20" s="1"/>
  <c r="C922" i="20"/>
  <c r="N921" i="20" l="1"/>
  <c r="F921" i="20"/>
  <c r="L922" i="20"/>
  <c r="P922" i="20"/>
  <c r="H922" i="20"/>
  <c r="J922" i="20"/>
  <c r="D922" i="20"/>
  <c r="R922" i="20" s="1"/>
  <c r="C923" i="20"/>
  <c r="N922" i="20" l="1"/>
  <c r="F922" i="20"/>
  <c r="L923" i="20"/>
  <c r="H923" i="20"/>
  <c r="P923" i="20"/>
  <c r="J923" i="20"/>
  <c r="D923" i="20"/>
  <c r="F923" i="20" s="1"/>
  <c r="C924" i="20"/>
  <c r="N923" i="20" l="1"/>
  <c r="R923" i="20"/>
  <c r="P924" i="20"/>
  <c r="H924" i="20"/>
  <c r="J924" i="20"/>
  <c r="L924" i="20"/>
  <c r="D924" i="20"/>
  <c r="R924" i="20" s="1"/>
  <c r="C925" i="20"/>
  <c r="N924" i="20" l="1"/>
  <c r="F924" i="20"/>
  <c r="L925" i="20"/>
  <c r="P925" i="20"/>
  <c r="H925" i="20"/>
  <c r="J925" i="20"/>
  <c r="D925" i="20"/>
  <c r="R925" i="20" s="1"/>
  <c r="C926" i="20"/>
  <c r="N925" i="20" l="1"/>
  <c r="F925" i="20"/>
  <c r="L926" i="20"/>
  <c r="J926" i="20"/>
  <c r="P926" i="20"/>
  <c r="H926" i="20"/>
  <c r="D926" i="20"/>
  <c r="F926" i="20" s="1"/>
  <c r="C927" i="20"/>
  <c r="N926" i="20" l="1"/>
  <c r="R926" i="20"/>
  <c r="P927" i="20"/>
  <c r="L927" i="20"/>
  <c r="H927" i="20"/>
  <c r="J927" i="20"/>
  <c r="C928" i="20"/>
  <c r="D927" i="20"/>
  <c r="F927" i="20" s="1"/>
  <c r="N927" i="20" l="1"/>
  <c r="R927" i="20"/>
  <c r="L928" i="20"/>
  <c r="J928" i="20"/>
  <c r="H928" i="20"/>
  <c r="P928" i="20"/>
  <c r="D928" i="20"/>
  <c r="R928" i="20" s="1"/>
  <c r="C929" i="20"/>
  <c r="N928" i="20" l="1"/>
  <c r="F928" i="20"/>
  <c r="L929" i="20"/>
  <c r="J929" i="20"/>
  <c r="H929" i="20"/>
  <c r="P929" i="20"/>
  <c r="C930" i="20"/>
  <c r="D929" i="20"/>
  <c r="F929" i="20" s="1"/>
  <c r="N929" i="20" l="1"/>
  <c r="R929" i="20"/>
  <c r="L930" i="20"/>
  <c r="H930" i="20"/>
  <c r="P930" i="20"/>
  <c r="J930" i="20"/>
  <c r="D930" i="20"/>
  <c r="R930" i="20" s="1"/>
  <c r="C931" i="20"/>
  <c r="N930" i="20" l="1"/>
  <c r="F930" i="20"/>
  <c r="L931" i="20"/>
  <c r="H931" i="20"/>
  <c r="P931" i="20"/>
  <c r="J931" i="20"/>
  <c r="C932" i="20"/>
  <c r="D931" i="20"/>
  <c r="R931" i="20" s="1"/>
  <c r="N931" i="20" l="1"/>
  <c r="F931" i="20"/>
  <c r="L932" i="20"/>
  <c r="J932" i="20"/>
  <c r="P932" i="20"/>
  <c r="H932" i="20"/>
  <c r="D932" i="20"/>
  <c r="R932" i="20" s="1"/>
  <c r="C933" i="20"/>
  <c r="N932" i="20" l="1"/>
  <c r="F932" i="20"/>
  <c r="L933" i="20"/>
  <c r="H933" i="20"/>
  <c r="P933" i="20"/>
  <c r="J933" i="20"/>
  <c r="D933" i="20"/>
  <c r="R933" i="20" s="1"/>
  <c r="C934" i="20"/>
  <c r="N933" i="20" l="1"/>
  <c r="F933" i="20"/>
  <c r="L934" i="20"/>
  <c r="J934" i="20"/>
  <c r="P934" i="20"/>
  <c r="H934" i="20"/>
  <c r="D934" i="20"/>
  <c r="F934" i="20" s="1"/>
  <c r="C935" i="20"/>
  <c r="N934" i="20" l="1"/>
  <c r="R934" i="20"/>
  <c r="L935" i="20"/>
  <c r="P935" i="20"/>
  <c r="J935" i="20"/>
  <c r="H935" i="20"/>
  <c r="D935" i="20"/>
  <c r="R935" i="20" s="1"/>
  <c r="C936" i="20"/>
  <c r="N935" i="20" l="1"/>
  <c r="F935" i="20"/>
  <c r="L936" i="20"/>
  <c r="P936" i="20"/>
  <c r="J936" i="20"/>
  <c r="H936" i="20"/>
  <c r="C937" i="20"/>
  <c r="D936" i="20"/>
  <c r="R936" i="20" s="1"/>
  <c r="N936" i="20" l="1"/>
  <c r="F936" i="20"/>
  <c r="L937" i="20"/>
  <c r="P937" i="20"/>
  <c r="J937" i="20"/>
  <c r="H937" i="20"/>
  <c r="D937" i="20"/>
  <c r="R937" i="20" s="1"/>
  <c r="C938" i="20"/>
  <c r="N937" i="20" l="1"/>
  <c r="F937" i="20"/>
  <c r="P938" i="20"/>
  <c r="H938" i="20"/>
  <c r="J938" i="20"/>
  <c r="L938" i="20"/>
  <c r="C939" i="20"/>
  <c r="D938" i="20"/>
  <c r="R938" i="20" s="1"/>
  <c r="N938" i="20" l="1"/>
  <c r="F938" i="20"/>
  <c r="H939" i="20"/>
  <c r="L939" i="20"/>
  <c r="P939" i="20"/>
  <c r="J939" i="20"/>
  <c r="D939" i="20"/>
  <c r="R939" i="20" s="1"/>
  <c r="C940" i="20"/>
  <c r="N939" i="20" l="1"/>
  <c r="F939" i="20"/>
  <c r="L940" i="20"/>
  <c r="J940" i="20"/>
  <c r="P940" i="20"/>
  <c r="H940" i="20"/>
  <c r="D940" i="20"/>
  <c r="R940" i="20" s="1"/>
  <c r="C941" i="20"/>
  <c r="N940" i="20" l="1"/>
  <c r="F940" i="20"/>
  <c r="L941" i="20"/>
  <c r="P941" i="20"/>
  <c r="H941" i="20"/>
  <c r="J941" i="20"/>
  <c r="D941" i="20"/>
  <c r="R941" i="20" s="1"/>
  <c r="C942" i="20"/>
  <c r="N941" i="20" l="1"/>
  <c r="F941" i="20"/>
  <c r="L942" i="20"/>
  <c r="J942" i="20"/>
  <c r="H942" i="20"/>
  <c r="P942" i="20"/>
  <c r="D942" i="20"/>
  <c r="R942" i="20" s="1"/>
  <c r="C943" i="20"/>
  <c r="N942" i="20" l="1"/>
  <c r="F942" i="20"/>
  <c r="L943" i="20"/>
  <c r="P943" i="20"/>
  <c r="H943" i="20"/>
  <c r="J943" i="20"/>
  <c r="D943" i="20"/>
  <c r="R943" i="20" s="1"/>
  <c r="C944" i="20"/>
  <c r="N943" i="20" l="1"/>
  <c r="F943" i="20"/>
  <c r="L944" i="20"/>
  <c r="J944" i="20"/>
  <c r="H944" i="20"/>
  <c r="P944" i="20"/>
  <c r="D944" i="20"/>
  <c r="R944" i="20" s="1"/>
  <c r="C945" i="20"/>
  <c r="N944" i="20" l="1"/>
  <c r="F944" i="20"/>
  <c r="L945" i="20"/>
  <c r="H945" i="20"/>
  <c r="J945" i="20"/>
  <c r="P945" i="20"/>
  <c r="C946" i="20"/>
  <c r="D945" i="20"/>
  <c r="F945" i="20" s="1"/>
  <c r="N945" i="20" l="1"/>
  <c r="R945" i="20"/>
  <c r="H946" i="20"/>
  <c r="P946" i="20"/>
  <c r="J946" i="20"/>
  <c r="L946" i="20"/>
  <c r="C947" i="20"/>
  <c r="D946" i="20"/>
  <c r="R946" i="20" s="1"/>
  <c r="N946" i="20" l="1"/>
  <c r="F946" i="20"/>
  <c r="L947" i="20"/>
  <c r="P947" i="20"/>
  <c r="H947" i="20"/>
  <c r="J947" i="20"/>
  <c r="C948" i="20"/>
  <c r="D947" i="20"/>
  <c r="F947" i="20" s="1"/>
  <c r="N947" i="20" l="1"/>
  <c r="R947" i="20"/>
  <c r="L948" i="20"/>
  <c r="H948" i="20"/>
  <c r="J948" i="20"/>
  <c r="P948" i="20"/>
  <c r="C949" i="20"/>
  <c r="D948" i="20"/>
  <c r="F948" i="20" s="1"/>
  <c r="N948" i="20" l="1"/>
  <c r="R948" i="20"/>
  <c r="L949" i="20"/>
  <c r="H949" i="20"/>
  <c r="P949" i="20"/>
  <c r="J949" i="20"/>
  <c r="C950" i="20"/>
  <c r="D949" i="20"/>
  <c r="R949" i="20" s="1"/>
  <c r="N949" i="20" l="1"/>
  <c r="F949" i="20"/>
  <c r="L950" i="20"/>
  <c r="J950" i="20"/>
  <c r="H950" i="20"/>
  <c r="P950" i="20"/>
  <c r="C951" i="20"/>
  <c r="D950" i="20"/>
  <c r="R950" i="20" s="1"/>
  <c r="N950" i="20" l="1"/>
  <c r="F950" i="20"/>
  <c r="L951" i="20"/>
  <c r="P951" i="20"/>
  <c r="J951" i="20"/>
  <c r="H951" i="20"/>
  <c r="C952" i="20"/>
  <c r="D951" i="20"/>
  <c r="R951" i="20" s="1"/>
  <c r="N951" i="20" l="1"/>
  <c r="F951" i="20"/>
  <c r="H952" i="20"/>
  <c r="J952" i="20"/>
  <c r="L952" i="20"/>
  <c r="P952" i="20"/>
  <c r="C953" i="20"/>
  <c r="D952" i="20"/>
  <c r="R952" i="20" s="1"/>
  <c r="N952" i="20" l="1"/>
  <c r="F952" i="20"/>
  <c r="P953" i="20"/>
  <c r="L953" i="20"/>
  <c r="J953" i="20"/>
  <c r="H953" i="20"/>
  <c r="D953" i="20"/>
  <c r="R953" i="20" s="1"/>
  <c r="C954" i="20"/>
  <c r="N953" i="20" l="1"/>
  <c r="F953" i="20"/>
  <c r="L954" i="20"/>
  <c r="P954" i="20"/>
  <c r="H954" i="20"/>
  <c r="J954" i="20"/>
  <c r="C955" i="20"/>
  <c r="D954" i="20"/>
  <c r="R954" i="20" s="1"/>
  <c r="F954" i="20" l="1"/>
  <c r="N954" i="20"/>
  <c r="L955" i="20"/>
  <c r="H955" i="20"/>
  <c r="P955" i="20"/>
  <c r="J955" i="20"/>
  <c r="D955" i="20"/>
  <c r="N955" i="20" s="1"/>
  <c r="C956" i="20"/>
  <c r="F955" i="20" l="1"/>
  <c r="R955" i="20"/>
  <c r="L956" i="20"/>
  <c r="P956" i="20"/>
  <c r="J956" i="20"/>
  <c r="H956" i="20"/>
  <c r="D956" i="20"/>
  <c r="N956" i="20" s="1"/>
  <c r="C957" i="20"/>
  <c r="R956" i="20" l="1"/>
  <c r="F956" i="20"/>
  <c r="L957" i="20"/>
  <c r="P957" i="20"/>
  <c r="H957" i="20"/>
  <c r="J957" i="20"/>
  <c r="D957" i="20"/>
  <c r="N957" i="20" s="1"/>
  <c r="C958" i="20"/>
  <c r="F957" i="20" l="1"/>
  <c r="R957" i="20"/>
  <c r="L958" i="20"/>
  <c r="J958" i="20"/>
  <c r="P958" i="20"/>
  <c r="H958" i="20"/>
  <c r="D958" i="20"/>
  <c r="R958" i="20" s="1"/>
  <c r="C959" i="20"/>
  <c r="F958" i="20" l="1"/>
  <c r="N958" i="20"/>
  <c r="P959" i="20"/>
  <c r="L959" i="20"/>
  <c r="H959" i="20"/>
  <c r="J959" i="20"/>
  <c r="C960" i="20"/>
  <c r="D959" i="20"/>
  <c r="R959" i="20" s="1"/>
  <c r="F959" i="20" l="1"/>
  <c r="N959" i="20"/>
  <c r="H960" i="20"/>
  <c r="J960" i="20"/>
  <c r="L960" i="20"/>
  <c r="P960" i="20"/>
  <c r="D960" i="20"/>
  <c r="N960" i="20" s="1"/>
  <c r="C961" i="20"/>
  <c r="F960" i="20" l="1"/>
  <c r="R960" i="20"/>
  <c r="L961" i="20"/>
  <c r="J961" i="20"/>
  <c r="P961" i="20"/>
  <c r="H961" i="20"/>
  <c r="D961" i="20"/>
  <c r="N961" i="20" s="1"/>
  <c r="C962" i="20"/>
  <c r="R961" i="20" l="1"/>
  <c r="F961" i="20"/>
  <c r="L962" i="20"/>
  <c r="H962" i="20"/>
  <c r="P962" i="20"/>
  <c r="J962" i="20"/>
  <c r="D962" i="20"/>
  <c r="N962" i="20" s="1"/>
  <c r="C963" i="20"/>
  <c r="F962" i="20" l="1"/>
  <c r="R962" i="20"/>
  <c r="L963" i="20"/>
  <c r="P963" i="20"/>
  <c r="H963" i="20"/>
  <c r="J963" i="20"/>
  <c r="D963" i="20"/>
  <c r="R963" i="20" s="1"/>
  <c r="C964" i="20"/>
  <c r="F963" i="20" l="1"/>
  <c r="N963" i="20"/>
  <c r="L964" i="20"/>
  <c r="J964" i="20"/>
  <c r="H964" i="20"/>
  <c r="P964" i="20"/>
  <c r="C965" i="20"/>
  <c r="D964" i="20"/>
  <c r="R964" i="20" s="1"/>
  <c r="F964" i="20" l="1"/>
  <c r="N964" i="20"/>
  <c r="L965" i="20"/>
  <c r="H965" i="20"/>
  <c r="J965" i="20"/>
  <c r="P965" i="20"/>
  <c r="C966" i="20"/>
  <c r="D965" i="20"/>
  <c r="N965" i="20" s="1"/>
  <c r="F965" i="20" l="1"/>
  <c r="R965" i="20"/>
  <c r="L966" i="20"/>
  <c r="J966" i="20"/>
  <c r="P966" i="20"/>
  <c r="H966" i="20"/>
  <c r="C967" i="20"/>
  <c r="D966" i="20"/>
  <c r="N966" i="20" s="1"/>
  <c r="F966" i="20" l="1"/>
  <c r="R966" i="20"/>
  <c r="P967" i="20"/>
  <c r="L967" i="20"/>
  <c r="H967" i="20"/>
  <c r="J967" i="20"/>
  <c r="C968" i="20"/>
  <c r="D967" i="20"/>
  <c r="N967" i="20" s="1"/>
  <c r="F967" i="20" l="1"/>
  <c r="R967" i="20"/>
  <c r="H968" i="20"/>
  <c r="L968" i="20"/>
  <c r="P968" i="20"/>
  <c r="J968" i="20"/>
  <c r="C969" i="20"/>
  <c r="D968" i="20"/>
  <c r="N968" i="20" s="1"/>
  <c r="R968" i="20" l="1"/>
  <c r="F968" i="20"/>
  <c r="L969" i="20"/>
  <c r="P969" i="20"/>
  <c r="J969" i="20"/>
  <c r="H969" i="20"/>
  <c r="D969" i="20"/>
  <c r="R969" i="20" s="1"/>
  <c r="C970" i="20"/>
  <c r="N969" i="20" l="1"/>
  <c r="F969" i="20"/>
  <c r="L970" i="20"/>
  <c r="H970" i="20"/>
  <c r="J970" i="20"/>
  <c r="P970" i="20"/>
  <c r="C971" i="20"/>
  <c r="D970" i="20"/>
  <c r="N970" i="20" s="1"/>
  <c r="R970" i="20" l="1"/>
  <c r="F970" i="20"/>
  <c r="L971" i="20"/>
  <c r="H971" i="20"/>
  <c r="P971" i="20"/>
  <c r="J971" i="20"/>
  <c r="C972" i="20"/>
  <c r="D971" i="20"/>
  <c r="R971" i="20" s="1"/>
  <c r="F971" i="20" l="1"/>
  <c r="L972" i="20"/>
  <c r="P972" i="20"/>
  <c r="H972" i="20"/>
  <c r="J972" i="20"/>
  <c r="N971" i="20"/>
  <c r="D972" i="20"/>
  <c r="R972" i="20" s="1"/>
  <c r="C973" i="20"/>
  <c r="F972" i="20" l="1"/>
  <c r="N972" i="20"/>
  <c r="L973" i="20"/>
  <c r="P973" i="20"/>
  <c r="H973" i="20"/>
  <c r="J973" i="20"/>
  <c r="D973" i="20"/>
  <c r="R973" i="20" s="1"/>
  <c r="C974" i="20"/>
  <c r="N973" i="20" l="1"/>
  <c r="F973" i="20"/>
  <c r="L974" i="20"/>
  <c r="P974" i="20"/>
  <c r="H974" i="20"/>
  <c r="J974" i="20"/>
  <c r="D974" i="20"/>
  <c r="R974" i="20" s="1"/>
  <c r="C975" i="20"/>
  <c r="F974" i="20" l="1"/>
  <c r="N974" i="20"/>
  <c r="L975" i="20"/>
  <c r="H975" i="20"/>
  <c r="P975" i="20"/>
  <c r="J975" i="20"/>
  <c r="D975" i="20"/>
  <c r="N975" i="20" s="1"/>
  <c r="C976" i="20"/>
  <c r="R975" i="20" l="1"/>
  <c r="F975" i="20"/>
  <c r="J976" i="20"/>
  <c r="L976" i="20"/>
  <c r="H976" i="20"/>
  <c r="P976" i="20"/>
  <c r="D976" i="20"/>
  <c r="R976" i="20" s="1"/>
  <c r="C977" i="20"/>
  <c r="F976" i="20" l="1"/>
  <c r="N976" i="20"/>
  <c r="J977" i="20"/>
  <c r="L977" i="20"/>
  <c r="P977" i="20"/>
  <c r="H977" i="20"/>
  <c r="D977" i="20"/>
  <c r="N977" i="20" s="1"/>
  <c r="C978" i="20"/>
  <c r="R977" i="20" l="1"/>
  <c r="F977" i="20"/>
  <c r="H978" i="20"/>
  <c r="L978" i="20"/>
  <c r="P978" i="20"/>
  <c r="J978" i="20"/>
  <c r="D978" i="20"/>
  <c r="N978" i="20" s="1"/>
  <c r="C979" i="20"/>
  <c r="F978" i="20" l="1"/>
  <c r="R978" i="20"/>
  <c r="L979" i="20"/>
  <c r="P979" i="20"/>
  <c r="J979" i="20"/>
  <c r="H979" i="20"/>
  <c r="D979" i="20"/>
  <c r="N979" i="20" s="1"/>
  <c r="C980" i="20"/>
  <c r="R979" i="20" l="1"/>
  <c r="F979" i="20"/>
  <c r="L980" i="20"/>
  <c r="J980" i="20"/>
  <c r="P980" i="20"/>
  <c r="H980" i="20"/>
  <c r="D980" i="20"/>
  <c r="R980" i="20" s="1"/>
  <c r="C981" i="20"/>
  <c r="F980" i="20" l="1"/>
  <c r="N980" i="20"/>
  <c r="L981" i="20"/>
  <c r="H981" i="20"/>
  <c r="P981" i="20"/>
  <c r="J981" i="20"/>
  <c r="D981" i="20"/>
  <c r="R981" i="20" s="1"/>
  <c r="C982" i="20"/>
  <c r="N981" i="20" l="1"/>
  <c r="F981" i="20"/>
  <c r="P982" i="20"/>
  <c r="J982" i="20"/>
  <c r="L982" i="20"/>
  <c r="H982" i="20"/>
  <c r="D982" i="20"/>
  <c r="N982" i="20" s="1"/>
  <c r="C983" i="20"/>
  <c r="R982" i="20" l="1"/>
  <c r="F982" i="20"/>
  <c r="L983" i="20"/>
  <c r="P983" i="20"/>
  <c r="J983" i="20"/>
  <c r="H983" i="20"/>
  <c r="D983" i="20"/>
  <c r="N983" i="20" s="1"/>
  <c r="C984" i="20"/>
  <c r="R983" i="20" l="1"/>
  <c r="F983" i="20"/>
  <c r="P984" i="20"/>
  <c r="H984" i="20"/>
  <c r="L984" i="20"/>
  <c r="J984" i="20"/>
  <c r="D984" i="20"/>
  <c r="R984" i="20" s="1"/>
  <c r="C985" i="20"/>
  <c r="F984" i="20" l="1"/>
  <c r="N984" i="20"/>
  <c r="L985" i="20"/>
  <c r="P985" i="20"/>
  <c r="J985" i="20"/>
  <c r="H985" i="20"/>
  <c r="C986" i="20"/>
  <c r="D985" i="20"/>
  <c r="R985" i="20" s="1"/>
  <c r="F985" i="20" l="1"/>
  <c r="N985" i="20"/>
  <c r="L986" i="20"/>
  <c r="J986" i="20"/>
  <c r="H986" i="20"/>
  <c r="P986" i="20"/>
  <c r="C987" i="20"/>
  <c r="D986" i="20"/>
  <c r="N986" i="20" s="1"/>
  <c r="F986" i="20" l="1"/>
  <c r="R986" i="20"/>
  <c r="L987" i="20"/>
  <c r="H987" i="20"/>
  <c r="P987" i="20"/>
  <c r="J987" i="20"/>
  <c r="D987" i="20"/>
  <c r="N987" i="20" s="1"/>
  <c r="C988" i="20"/>
  <c r="F987" i="20" l="1"/>
  <c r="R987" i="20"/>
  <c r="P988" i="20"/>
  <c r="H988" i="20"/>
  <c r="L988" i="20"/>
  <c r="J988" i="20"/>
  <c r="C989" i="20"/>
  <c r="D988" i="20"/>
  <c r="R988" i="20" s="1"/>
  <c r="F988" i="20" l="1"/>
  <c r="N988" i="20"/>
  <c r="L989" i="20"/>
  <c r="H989" i="20"/>
  <c r="P989" i="20"/>
  <c r="J989" i="20"/>
  <c r="C990" i="20"/>
  <c r="D989" i="20"/>
  <c r="R989" i="20" s="1"/>
  <c r="F989" i="20" l="1"/>
  <c r="N989" i="20"/>
  <c r="P990" i="20"/>
  <c r="L990" i="20"/>
  <c r="J990" i="20"/>
  <c r="H990" i="20"/>
  <c r="D990" i="20"/>
  <c r="N990" i="20" s="1"/>
  <c r="C991" i="20"/>
  <c r="F990" i="20" l="1"/>
  <c r="R990" i="20"/>
  <c r="L991" i="20"/>
  <c r="P991" i="20"/>
  <c r="H991" i="20"/>
  <c r="J991" i="20"/>
  <c r="D991" i="20"/>
  <c r="R991" i="20" s="1"/>
  <c r="C992" i="20"/>
  <c r="N991" i="20" l="1"/>
  <c r="F991" i="20"/>
  <c r="L992" i="20"/>
  <c r="J992" i="20"/>
  <c r="H992" i="20"/>
  <c r="P992" i="20"/>
  <c r="D992" i="20"/>
  <c r="R992" i="20" s="1"/>
  <c r="C993" i="20"/>
  <c r="N992" i="20" l="1"/>
  <c r="F992" i="20"/>
  <c r="P993" i="20"/>
  <c r="J993" i="20"/>
  <c r="L993" i="20"/>
  <c r="H993" i="20"/>
  <c r="D993" i="20"/>
  <c r="N993" i="20" s="1"/>
  <c r="C994" i="20"/>
  <c r="R993" i="20" l="1"/>
  <c r="F993" i="20"/>
  <c r="L994" i="20"/>
  <c r="H994" i="20"/>
  <c r="P994" i="20"/>
  <c r="J994" i="20"/>
  <c r="D994" i="20"/>
  <c r="N994" i="20" s="1"/>
  <c r="C995" i="20"/>
  <c r="F994" i="20" l="1"/>
  <c r="R994" i="20"/>
  <c r="J995" i="20"/>
  <c r="L995" i="20"/>
  <c r="H995" i="20"/>
  <c r="P995" i="20"/>
  <c r="D995" i="20"/>
  <c r="N995" i="20" s="1"/>
  <c r="C996" i="20"/>
  <c r="R995" i="20" l="1"/>
  <c r="F995" i="20"/>
  <c r="L996" i="20"/>
  <c r="H996" i="20"/>
  <c r="J996" i="20"/>
  <c r="P996" i="20"/>
  <c r="D996" i="20"/>
  <c r="N996" i="20" s="1"/>
  <c r="C997" i="20"/>
  <c r="R996" i="20" l="1"/>
  <c r="F996" i="20"/>
  <c r="L997" i="20"/>
  <c r="H997" i="20"/>
  <c r="P997" i="20"/>
  <c r="J997" i="20"/>
  <c r="C998" i="20"/>
  <c r="D997" i="20"/>
  <c r="R997" i="20" s="1"/>
  <c r="F997" i="20" l="1"/>
  <c r="J998" i="20"/>
  <c r="P998" i="20"/>
  <c r="L998" i="20"/>
  <c r="H998" i="20"/>
  <c r="N997" i="20"/>
  <c r="D998" i="20"/>
  <c r="F998" i="20" s="1"/>
  <c r="C999" i="20"/>
  <c r="N998" i="20" l="1"/>
  <c r="R998" i="20"/>
  <c r="L999" i="20"/>
  <c r="P999" i="20"/>
  <c r="J999" i="20"/>
  <c r="H999" i="20"/>
  <c r="D999" i="20"/>
  <c r="R999" i="20" s="1"/>
  <c r="C1000" i="20"/>
  <c r="N999" i="20" l="1"/>
  <c r="F999" i="20"/>
  <c r="L1000" i="20"/>
  <c r="P1000" i="20"/>
  <c r="H1000" i="20"/>
  <c r="J1000" i="20"/>
  <c r="D1000" i="20"/>
  <c r="R1000" i="20" s="1"/>
  <c r="C1001" i="20"/>
  <c r="F1000" i="20" l="1"/>
  <c r="N1000" i="20"/>
  <c r="L1001" i="20"/>
  <c r="J1001" i="20"/>
  <c r="P1001" i="20"/>
  <c r="H1001" i="20"/>
  <c r="C1002" i="20"/>
  <c r="D1001" i="20"/>
  <c r="R1001" i="20" s="1"/>
  <c r="F1001" i="20" l="1"/>
  <c r="N1001" i="20"/>
  <c r="L1002" i="20"/>
  <c r="H1002" i="20"/>
  <c r="J1002" i="20"/>
  <c r="P1002" i="20"/>
  <c r="D1002" i="20"/>
  <c r="R1002" i="20" s="1"/>
  <c r="C1003" i="20"/>
  <c r="N1002" i="20" l="1"/>
  <c r="F1002" i="20"/>
  <c r="L1003" i="20"/>
  <c r="H1003" i="20"/>
  <c r="J1003" i="20"/>
  <c r="P1003" i="20"/>
  <c r="D1003" i="20"/>
  <c r="N1003" i="20" s="1"/>
  <c r="C1004" i="20"/>
  <c r="R1003" i="20" l="1"/>
  <c r="F1003" i="20"/>
  <c r="L1004" i="20"/>
  <c r="P1004" i="20"/>
  <c r="H1004" i="20"/>
  <c r="J1004" i="20"/>
  <c r="D1004" i="20"/>
  <c r="N1004" i="20" s="1"/>
  <c r="C1005" i="20"/>
  <c r="R1004" i="20" l="1"/>
  <c r="F1004" i="20"/>
  <c r="L1005" i="20"/>
  <c r="P1005" i="20"/>
  <c r="H1005" i="20"/>
  <c r="J1005" i="20"/>
  <c r="D1005" i="20"/>
  <c r="R1005" i="20" s="1"/>
  <c r="C1006" i="20"/>
  <c r="N1005" i="20" l="1"/>
  <c r="F1005" i="20"/>
  <c r="L1006" i="20"/>
  <c r="P1006" i="20"/>
  <c r="H1006" i="20"/>
  <c r="J1006" i="20"/>
  <c r="C1007" i="20"/>
  <c r="D1006" i="20"/>
  <c r="R1006" i="20" s="1"/>
  <c r="N1006" i="20" l="1"/>
  <c r="F1006" i="20"/>
  <c r="L1007" i="20"/>
  <c r="H1007" i="20"/>
  <c r="P1007" i="20"/>
  <c r="J1007" i="20"/>
  <c r="D1007" i="20"/>
  <c r="R1007" i="20" s="1"/>
  <c r="C1008" i="20"/>
  <c r="F1007" i="20" l="1"/>
  <c r="N1007" i="20"/>
  <c r="L1008" i="20"/>
  <c r="J1008" i="20"/>
  <c r="P1008" i="20"/>
  <c r="H1008" i="20"/>
  <c r="D1008" i="20"/>
  <c r="R1008" i="20" s="1"/>
  <c r="C1009" i="20"/>
  <c r="N1008" i="20" l="1"/>
  <c r="F1008" i="20"/>
  <c r="J1009" i="20"/>
  <c r="L1009" i="20"/>
  <c r="H1009" i="20"/>
  <c r="P1009" i="20"/>
  <c r="D1009" i="20"/>
  <c r="R1009" i="20" s="1"/>
  <c r="C1010" i="20"/>
  <c r="N1009" i="20" l="1"/>
  <c r="F1009" i="20"/>
  <c r="H1010" i="20"/>
  <c r="L1010" i="20"/>
  <c r="J1010" i="20"/>
  <c r="P1010" i="20"/>
  <c r="C1011" i="20"/>
  <c r="D1010" i="20"/>
  <c r="R1010" i="20" s="1"/>
  <c r="N1010" i="20" l="1"/>
  <c r="F1010" i="20"/>
  <c r="L1011" i="20"/>
  <c r="P1011" i="20"/>
  <c r="H1011" i="20"/>
  <c r="J1011" i="20"/>
  <c r="C1012" i="20"/>
  <c r="D1011" i="20"/>
  <c r="R1011" i="20" s="1"/>
  <c r="F1011" i="20" l="1"/>
  <c r="N1011" i="20"/>
  <c r="L1012" i="20"/>
  <c r="H1012" i="20"/>
  <c r="P1012" i="20"/>
  <c r="J1012" i="20"/>
  <c r="C1013" i="20"/>
  <c r="D1012" i="20"/>
  <c r="N1012" i="20" s="1"/>
  <c r="F1012" i="20" l="1"/>
  <c r="R1012" i="20"/>
  <c r="L1013" i="20"/>
  <c r="H1013" i="20"/>
  <c r="P1013" i="20"/>
  <c r="J1013" i="20"/>
  <c r="C1014" i="20"/>
  <c r="D1013" i="20"/>
  <c r="N1013" i="20" s="1"/>
  <c r="F1013" i="20" l="1"/>
  <c r="L1014" i="20"/>
  <c r="P1014" i="20"/>
  <c r="J1014" i="20"/>
  <c r="H1014" i="20"/>
  <c r="R1013" i="20"/>
  <c r="C1015" i="20"/>
  <c r="D1014" i="20"/>
  <c r="N1014" i="20" s="1"/>
  <c r="F1014" i="20" l="1"/>
  <c r="R1014" i="20"/>
  <c r="L1015" i="20"/>
  <c r="P1015" i="20"/>
  <c r="J1015" i="20"/>
  <c r="H1015" i="20"/>
  <c r="C1016" i="20"/>
  <c r="D1015" i="20"/>
  <c r="R1015" i="20" s="1"/>
  <c r="F1015" i="20" l="1"/>
  <c r="N1015" i="20"/>
  <c r="L1016" i="20"/>
  <c r="P1016" i="20"/>
  <c r="H1016" i="20"/>
  <c r="J1016" i="20"/>
  <c r="C1017" i="20"/>
  <c r="D1016" i="20"/>
  <c r="R1016" i="20" s="1"/>
  <c r="F1016" i="20" l="1"/>
  <c r="L1017" i="20"/>
  <c r="J1017" i="20"/>
  <c r="P1017" i="20"/>
  <c r="H1017" i="20"/>
  <c r="N1016" i="20"/>
  <c r="C1018" i="20"/>
  <c r="D1017" i="20"/>
  <c r="N1017" i="20" s="1"/>
  <c r="F1017" i="20" l="1"/>
  <c r="R1017" i="20"/>
  <c r="L1018" i="20"/>
  <c r="J1018" i="20"/>
  <c r="H1018" i="20"/>
  <c r="P1018" i="20"/>
  <c r="C1019" i="20"/>
  <c r="D1018" i="20"/>
  <c r="N1018" i="20" s="1"/>
  <c r="F1018" i="20" l="1"/>
  <c r="R1018" i="20"/>
  <c r="L1019" i="20"/>
  <c r="H1019" i="20"/>
  <c r="J1019" i="20"/>
  <c r="P1019" i="20"/>
  <c r="C1020" i="20"/>
  <c r="D1019" i="20"/>
  <c r="N1019" i="20" s="1"/>
  <c r="F1019" i="20" l="1"/>
  <c r="R1019" i="20"/>
  <c r="P1020" i="20"/>
  <c r="L1020" i="20"/>
  <c r="H1020" i="20"/>
  <c r="J1020" i="20"/>
  <c r="D1020" i="20"/>
  <c r="R1020" i="20" s="1"/>
  <c r="C1021" i="20"/>
  <c r="N1020" i="20" l="1"/>
  <c r="F1020" i="20"/>
  <c r="L1021" i="20"/>
  <c r="H1021" i="20"/>
  <c r="P1021" i="20"/>
  <c r="J1021" i="20"/>
  <c r="C1022" i="20"/>
  <c r="D1021" i="20"/>
  <c r="R1021" i="20" s="1"/>
  <c r="N1021" i="20" l="1"/>
  <c r="F1021" i="20"/>
  <c r="L1022" i="20"/>
  <c r="P1022" i="20"/>
  <c r="H1022" i="20"/>
  <c r="D1022" i="20"/>
  <c r="N1022" i="20" s="1"/>
  <c r="C1023" i="20"/>
  <c r="J1022" i="20" l="1"/>
  <c r="F1022" i="20"/>
  <c r="R1022" i="20"/>
  <c r="P1023" i="20"/>
  <c r="H1023" i="20"/>
  <c r="L1023" i="20"/>
  <c r="D1023" i="20"/>
  <c r="N1023" i="20" s="1"/>
  <c r="C1024" i="20"/>
  <c r="J1023" i="20" l="1"/>
  <c r="R1023" i="20"/>
  <c r="F1023" i="20"/>
  <c r="H1024" i="20"/>
  <c r="L1024" i="20"/>
  <c r="P1024" i="20"/>
  <c r="D1024" i="20"/>
  <c r="N1024" i="20" s="1"/>
  <c r="C1025" i="20"/>
  <c r="J1024" i="20" l="1"/>
  <c r="R1024" i="20"/>
  <c r="F1024" i="20"/>
  <c r="P1025" i="20"/>
  <c r="L1025" i="20"/>
  <c r="H1025" i="20"/>
  <c r="D1025" i="20"/>
  <c r="R1025" i="20" s="1"/>
  <c r="C1026" i="20"/>
  <c r="J1025" i="20" l="1"/>
  <c r="N1025" i="20"/>
  <c r="F1025" i="20"/>
  <c r="L1026" i="20"/>
  <c r="H1026" i="20"/>
  <c r="P1026" i="20"/>
  <c r="C1027" i="20"/>
  <c r="D1026" i="20"/>
  <c r="R1026" i="20" s="1"/>
  <c r="J1026" i="20" l="1"/>
  <c r="N1026" i="20"/>
  <c r="F1026" i="20"/>
  <c r="L1027" i="20"/>
  <c r="H1027" i="20"/>
  <c r="P1027" i="20"/>
  <c r="D1027" i="20"/>
  <c r="R1027" i="20" s="1"/>
  <c r="C1028" i="20"/>
  <c r="J1027" i="20" l="1"/>
  <c r="N1027" i="20"/>
  <c r="F1027" i="20"/>
  <c r="L1028" i="20"/>
  <c r="H1028" i="20"/>
  <c r="P1028" i="20"/>
  <c r="C1029" i="20"/>
  <c r="D1028" i="20"/>
  <c r="R1028" i="20" s="1"/>
  <c r="J1028" i="20" l="1"/>
  <c r="F1028" i="20"/>
  <c r="L1029" i="20"/>
  <c r="H1029" i="20"/>
  <c r="P1029" i="20"/>
  <c r="N1028" i="20"/>
  <c r="D1029" i="20"/>
  <c r="R1029" i="20" s="1"/>
  <c r="C1030" i="20"/>
  <c r="J1029" i="20" l="1"/>
  <c r="F1029" i="20"/>
  <c r="L1030" i="20"/>
  <c r="P1030" i="20"/>
  <c r="H1030" i="20"/>
  <c r="N1029" i="20"/>
  <c r="C1031" i="20"/>
  <c r="D1030" i="20"/>
  <c r="N1030" i="20" s="1"/>
  <c r="J1030" i="20" l="1"/>
  <c r="F1030" i="20"/>
  <c r="R1030" i="20"/>
  <c r="P1031" i="20"/>
  <c r="L1031" i="20"/>
  <c r="H1031" i="20"/>
  <c r="C1032" i="20"/>
  <c r="D1031" i="20"/>
  <c r="R1031" i="20" s="1"/>
  <c r="J1031" i="20" l="1"/>
  <c r="F1031" i="20"/>
  <c r="N1031" i="20"/>
  <c r="L1032" i="20"/>
  <c r="P1032" i="20"/>
  <c r="H1032" i="20"/>
  <c r="C1033" i="20"/>
  <c r="D1032" i="20"/>
  <c r="R1032" i="20" s="1"/>
  <c r="J1032" i="20" l="1"/>
  <c r="F1032" i="20"/>
  <c r="N1032" i="20"/>
  <c r="L1033" i="20"/>
  <c r="P1033" i="20"/>
  <c r="H1033" i="20"/>
  <c r="D1033" i="20"/>
  <c r="R1033" i="20" s="1"/>
  <c r="C1034" i="20"/>
  <c r="J1033" i="20" l="1"/>
  <c r="F1033" i="20"/>
  <c r="N1033" i="20"/>
  <c r="L1034" i="20"/>
  <c r="H1034" i="20"/>
  <c r="P1034" i="20"/>
  <c r="C1035" i="20"/>
  <c r="D1034" i="20"/>
  <c r="R1034" i="20" s="1"/>
  <c r="J1034" i="20" l="1"/>
  <c r="F1034" i="20"/>
  <c r="N1034" i="20"/>
  <c r="L1035" i="20"/>
  <c r="H1035" i="20"/>
  <c r="P1035" i="20"/>
  <c r="D1035" i="20"/>
  <c r="N1035" i="20" s="1"/>
  <c r="C1036" i="20"/>
  <c r="J1035" i="20" l="1"/>
  <c r="R1035" i="20"/>
  <c r="F1035" i="20"/>
  <c r="L1036" i="20"/>
  <c r="P1036" i="20"/>
  <c r="H1036" i="20"/>
  <c r="C1037" i="20"/>
  <c r="D1036" i="20"/>
  <c r="R1036" i="20" s="1"/>
  <c r="J1036" i="20" l="1"/>
  <c r="F1036" i="20"/>
  <c r="L1037" i="20"/>
  <c r="P1037" i="20"/>
  <c r="H1037" i="20"/>
  <c r="N1036" i="20"/>
  <c r="C1038" i="20"/>
  <c r="D1037" i="20"/>
  <c r="R1037" i="20" s="1"/>
  <c r="J1037" i="20" l="1"/>
  <c r="F1037" i="20"/>
  <c r="N1037" i="20"/>
  <c r="L1038" i="20"/>
  <c r="P1038" i="20"/>
  <c r="H1038" i="20"/>
  <c r="C1039" i="20"/>
  <c r="D1038" i="20"/>
  <c r="N1038" i="20" s="1"/>
  <c r="J1038" i="20" l="1"/>
  <c r="F1038" i="20"/>
  <c r="R1038" i="20"/>
  <c r="H1039" i="20"/>
  <c r="L1039" i="20"/>
  <c r="P1039" i="20"/>
  <c r="D1039" i="20"/>
  <c r="R1039" i="20" s="1"/>
  <c r="C1040" i="20"/>
  <c r="J1039" i="20" l="1"/>
  <c r="N1039" i="20"/>
  <c r="F1039" i="20"/>
  <c r="L1040" i="20"/>
  <c r="P1040" i="20"/>
  <c r="H1040" i="20"/>
  <c r="D1040" i="20"/>
  <c r="R1040" i="20" s="1"/>
  <c r="C1041" i="20"/>
  <c r="J1040" i="20" l="1"/>
  <c r="F1040" i="20"/>
  <c r="N1040" i="20"/>
  <c r="L1041" i="20"/>
  <c r="H1041" i="20"/>
  <c r="P1041" i="20"/>
  <c r="D1041" i="20"/>
  <c r="N1041" i="20" s="1"/>
  <c r="C1042" i="20"/>
  <c r="J1041" i="20" l="1"/>
  <c r="R1041" i="20"/>
  <c r="F1041" i="20"/>
  <c r="H1042" i="20"/>
  <c r="L1042" i="20"/>
  <c r="P1042" i="20"/>
  <c r="D1042" i="20"/>
  <c r="N1042" i="20" s="1"/>
  <c r="C1043" i="20"/>
  <c r="J1042" i="20" l="1"/>
  <c r="F1042" i="20"/>
  <c r="R1042" i="20"/>
  <c r="L1043" i="20"/>
  <c r="P1043" i="20"/>
  <c r="H1043" i="20"/>
  <c r="C1044" i="20"/>
  <c r="D1043" i="20"/>
  <c r="N1043" i="20" s="1"/>
  <c r="J1043" i="20" l="1"/>
  <c r="F1043" i="20"/>
  <c r="R1043" i="20"/>
  <c r="L1044" i="20"/>
  <c r="H1044" i="20"/>
  <c r="P1044" i="20"/>
  <c r="C1045" i="20"/>
  <c r="D1044" i="20"/>
  <c r="N1044" i="20" s="1"/>
  <c r="J1044" i="20" l="1"/>
  <c r="F1044" i="20"/>
  <c r="R1044" i="20"/>
  <c r="L1045" i="20"/>
  <c r="P1045" i="20"/>
  <c r="H1045" i="20"/>
  <c r="D1045" i="20"/>
  <c r="N1045" i="20" s="1"/>
  <c r="C1046" i="20"/>
  <c r="J1045" i="20" l="1"/>
  <c r="F1045" i="20"/>
  <c r="R1045" i="20"/>
  <c r="L1046" i="20"/>
  <c r="P1046" i="20"/>
  <c r="H1046" i="20"/>
  <c r="C1047" i="20"/>
  <c r="D1046" i="20"/>
  <c r="R1046" i="20" s="1"/>
  <c r="J1046" i="20" l="1"/>
  <c r="F1046" i="20"/>
  <c r="N1046" i="20"/>
  <c r="P1047" i="20"/>
  <c r="L1047" i="20"/>
  <c r="H1047" i="20"/>
  <c r="D1047" i="20"/>
  <c r="N1047" i="20" s="1"/>
  <c r="C1048" i="20"/>
  <c r="J1047" i="20" l="1"/>
  <c r="F1047" i="20"/>
  <c r="R1047" i="20"/>
  <c r="L1048" i="20"/>
  <c r="H1048" i="20"/>
  <c r="P1048" i="20"/>
  <c r="C1049" i="20"/>
  <c r="D1048" i="20"/>
  <c r="R1048" i="20" s="1"/>
  <c r="J1048" i="20" l="1"/>
  <c r="F1048" i="20"/>
  <c r="N1048" i="20"/>
  <c r="L1049" i="20"/>
  <c r="P1049" i="20"/>
  <c r="H1049" i="20"/>
  <c r="C1050" i="20"/>
  <c r="D1049" i="20"/>
  <c r="R1049" i="20" s="1"/>
  <c r="J1049" i="20" l="1"/>
  <c r="F1049" i="20"/>
  <c r="N1049" i="20"/>
  <c r="P1050" i="20"/>
  <c r="L1050" i="20"/>
  <c r="H1050" i="20"/>
  <c r="D1050" i="20"/>
  <c r="R1050" i="20" s="1"/>
  <c r="C1051" i="20"/>
  <c r="J1050" i="20" l="1"/>
  <c r="F1050" i="20"/>
  <c r="N1050" i="20"/>
  <c r="L1051" i="20"/>
  <c r="P1051" i="20"/>
  <c r="H1051" i="20"/>
  <c r="C1052" i="20"/>
  <c r="D1051" i="20"/>
  <c r="N1051" i="20" s="1"/>
  <c r="J1051" i="20" l="1"/>
  <c r="F1051" i="20"/>
  <c r="R1051" i="20"/>
  <c r="L1052" i="20"/>
  <c r="P1052" i="20"/>
  <c r="H1052" i="20"/>
  <c r="C1053" i="20"/>
  <c r="D1052" i="20"/>
  <c r="N1052" i="20" s="1"/>
  <c r="J1052" i="20" l="1"/>
  <c r="F1052" i="20"/>
  <c r="R1052" i="20"/>
  <c r="L1053" i="20"/>
  <c r="H1053" i="20"/>
  <c r="P1053" i="20"/>
  <c r="D1053" i="20"/>
  <c r="R1053" i="20" s="1"/>
  <c r="C1054" i="20"/>
  <c r="J1053" i="20" l="1"/>
  <c r="N1053" i="20"/>
  <c r="F1053" i="20"/>
  <c r="L1054" i="20"/>
  <c r="P1054" i="20"/>
  <c r="H1054" i="20"/>
  <c r="D1054" i="20"/>
  <c r="R1054" i="20" s="1"/>
  <c r="C1055" i="20"/>
  <c r="J1054" i="20" l="1"/>
  <c r="F1054" i="20"/>
  <c r="N1054" i="20"/>
  <c r="L1055" i="20"/>
  <c r="P1055" i="20"/>
  <c r="H1055" i="20"/>
  <c r="D1055" i="20"/>
  <c r="N1055" i="20" s="1"/>
  <c r="C1056" i="20"/>
  <c r="J1055" i="20" l="1"/>
  <c r="F1055" i="20"/>
  <c r="P1056" i="20"/>
  <c r="L1056" i="20"/>
  <c r="H1056" i="20"/>
  <c r="R1055" i="20"/>
  <c r="D1056" i="20"/>
  <c r="N1056" i="20" s="1"/>
  <c r="C1057" i="20"/>
  <c r="J1056" i="20" l="1"/>
  <c r="F1056" i="20"/>
  <c r="R1056" i="20"/>
  <c r="L1057" i="20"/>
  <c r="P1057" i="20"/>
  <c r="H1057" i="20"/>
  <c r="C1058" i="20"/>
  <c r="D1057" i="20"/>
  <c r="R1057" i="20" s="1"/>
  <c r="J1057" i="20" l="1"/>
  <c r="F1057" i="20"/>
  <c r="H1058" i="20"/>
  <c r="L1058" i="20"/>
  <c r="P1058" i="20"/>
  <c r="N1057" i="20"/>
  <c r="C1059" i="20"/>
  <c r="D1058" i="20"/>
  <c r="R1058" i="20" s="1"/>
  <c r="J1058" i="20" l="1"/>
  <c r="F1058" i="20"/>
  <c r="N1058" i="20"/>
  <c r="P1059" i="20"/>
  <c r="L1059" i="20"/>
  <c r="H1059" i="20"/>
  <c r="D1059" i="20"/>
  <c r="N1059" i="20" s="1"/>
  <c r="C1060" i="20"/>
  <c r="J1059" i="20" l="1"/>
  <c r="R1059" i="20"/>
  <c r="F1059" i="20"/>
  <c r="L1060" i="20"/>
  <c r="H1060" i="20"/>
  <c r="P1060" i="20"/>
  <c r="D1060" i="20"/>
  <c r="N1060" i="20" s="1"/>
  <c r="C1061" i="20"/>
  <c r="J1060" i="20" l="1"/>
  <c r="R1060" i="20"/>
  <c r="F1060" i="20"/>
  <c r="H1061" i="20"/>
  <c r="L1061" i="20"/>
  <c r="P1061" i="20"/>
  <c r="D1061" i="20"/>
  <c r="N1061" i="20" s="1"/>
  <c r="C1062" i="20"/>
  <c r="J1061" i="20" l="1"/>
  <c r="R1061" i="20"/>
  <c r="F1061" i="20"/>
  <c r="L1062" i="20"/>
  <c r="P1062" i="20"/>
  <c r="H1062" i="20"/>
  <c r="D1062" i="20"/>
  <c r="R1062" i="20" s="1"/>
  <c r="C1063" i="20"/>
  <c r="J1062" i="20" l="1"/>
  <c r="F1062" i="20"/>
  <c r="N1062" i="20"/>
  <c r="P1063" i="20"/>
  <c r="L1063" i="20"/>
  <c r="H1063" i="20"/>
  <c r="C1064" i="20"/>
  <c r="D1063" i="20"/>
  <c r="R1063" i="20" s="1"/>
  <c r="J1063" i="20" l="1"/>
  <c r="F1063" i="20"/>
  <c r="N1063" i="20"/>
  <c r="H1064" i="20"/>
  <c r="L1064" i="20"/>
  <c r="P1064" i="20"/>
  <c r="D1064" i="20"/>
  <c r="R1064" i="20" s="1"/>
  <c r="C1065" i="20"/>
  <c r="J1064" i="20" l="1"/>
  <c r="N1064" i="20"/>
  <c r="F1064" i="20"/>
  <c r="L1065" i="20"/>
  <c r="P1065" i="20"/>
  <c r="H1065" i="20"/>
  <c r="D1065" i="20"/>
  <c r="N1065" i="20" s="1"/>
  <c r="C1066" i="20"/>
  <c r="J1065" i="20" l="1"/>
  <c r="R1065" i="20"/>
  <c r="F1065" i="20"/>
  <c r="L1066" i="20"/>
  <c r="H1066" i="20"/>
  <c r="P1066" i="20"/>
  <c r="D1066" i="20"/>
  <c r="N1066" i="20" s="1"/>
  <c r="C1067" i="20"/>
  <c r="J1066" i="20" l="1"/>
  <c r="R1066" i="20"/>
  <c r="F1066" i="20"/>
  <c r="L1067" i="20"/>
  <c r="H1067" i="20"/>
  <c r="P1067" i="20"/>
  <c r="D1067" i="20"/>
  <c r="N1067" i="20" s="1"/>
  <c r="C1068" i="20"/>
  <c r="J1067" i="20" l="1"/>
  <c r="F1067" i="20"/>
  <c r="R1067" i="20"/>
  <c r="L1068" i="20"/>
  <c r="P1068" i="20"/>
  <c r="H1068" i="20"/>
  <c r="D1068" i="20"/>
  <c r="N1068" i="20" s="1"/>
  <c r="C1069" i="20"/>
  <c r="J1068" i="20" l="1"/>
  <c r="F1068" i="20"/>
  <c r="R1068" i="20"/>
  <c r="L1069" i="20"/>
  <c r="H1069" i="20"/>
  <c r="P1069" i="20"/>
  <c r="D1069" i="20"/>
  <c r="R1069" i="20" s="1"/>
  <c r="C1070" i="20"/>
  <c r="J1069" i="20" l="1"/>
  <c r="F1069" i="20"/>
  <c r="N1069" i="20"/>
  <c r="L1070" i="20"/>
  <c r="P1070" i="20"/>
  <c r="H1070" i="20"/>
  <c r="D1070" i="20"/>
  <c r="N1070" i="20" s="1"/>
  <c r="C1071" i="20"/>
  <c r="J1070" i="20" l="1"/>
  <c r="F1070" i="20"/>
  <c r="R1070" i="20"/>
  <c r="L1071" i="20"/>
  <c r="P1071" i="20"/>
  <c r="H1071" i="20"/>
  <c r="C1072" i="20"/>
  <c r="D1071" i="20"/>
  <c r="N1071" i="20" s="1"/>
  <c r="J1071" i="20" l="1"/>
  <c r="F1071" i="20"/>
  <c r="R1071" i="20"/>
  <c r="L1072" i="20"/>
  <c r="P1072" i="20"/>
  <c r="H1072" i="20"/>
  <c r="C1073" i="20"/>
  <c r="D1072" i="20"/>
  <c r="R1072" i="20" s="1"/>
  <c r="J1072" i="20" l="1"/>
  <c r="F1072" i="20"/>
  <c r="N1072" i="20"/>
  <c r="L1073" i="20"/>
  <c r="H1073" i="20"/>
  <c r="P1073" i="20"/>
  <c r="D1073" i="20"/>
  <c r="R1073" i="20" s="1"/>
  <c r="C1074" i="20"/>
  <c r="J1073" i="20" l="1"/>
  <c r="N1073" i="20"/>
  <c r="F1073" i="20"/>
  <c r="P1074" i="20"/>
  <c r="H1074" i="20"/>
  <c r="L1074" i="20"/>
  <c r="D1074" i="20"/>
  <c r="R1074" i="20" s="1"/>
  <c r="C1075" i="20"/>
  <c r="J1074" i="20" l="1"/>
  <c r="F1074" i="20"/>
  <c r="N1074" i="20"/>
  <c r="L1075" i="20"/>
  <c r="P1075" i="20"/>
  <c r="H1075" i="20"/>
  <c r="C1076" i="20"/>
  <c r="D1075" i="20"/>
  <c r="N1075" i="20" s="1"/>
  <c r="J1075" i="20" l="1"/>
  <c r="F1075" i="20"/>
  <c r="R1075" i="20"/>
  <c r="L1076" i="20"/>
  <c r="H1076" i="20"/>
  <c r="P1076" i="20"/>
  <c r="D1076" i="20"/>
  <c r="R1076" i="20" s="1"/>
  <c r="C1077" i="20"/>
  <c r="J1076" i="20" l="1"/>
  <c r="F1076" i="20"/>
  <c r="N1076" i="20"/>
  <c r="L1077" i="20"/>
  <c r="H1077" i="20"/>
  <c r="P1077" i="20"/>
  <c r="C1078" i="20"/>
  <c r="D1077" i="20"/>
  <c r="R1077" i="20" s="1"/>
  <c r="J1077" i="20" l="1"/>
  <c r="F1077" i="20"/>
  <c r="N1077" i="20"/>
  <c r="L1078" i="20"/>
  <c r="P1078" i="20"/>
  <c r="H1078" i="20"/>
  <c r="C1079" i="20"/>
  <c r="D1078" i="20"/>
  <c r="N1078" i="20" s="1"/>
  <c r="J1078" i="20" l="1"/>
  <c r="F1078" i="20"/>
  <c r="R1078" i="20"/>
  <c r="P1079" i="20"/>
  <c r="L1079" i="20"/>
  <c r="H1079" i="20"/>
  <c r="C1080" i="20"/>
  <c r="D1079" i="20"/>
  <c r="R1079" i="20" s="1"/>
  <c r="J1079" i="20" l="1"/>
  <c r="F1079" i="20"/>
  <c r="N1079" i="20"/>
  <c r="L1080" i="20"/>
  <c r="H1080" i="20"/>
  <c r="P1080" i="20"/>
  <c r="D1080" i="20"/>
  <c r="R1080" i="20" s="1"/>
  <c r="C1081" i="20"/>
  <c r="J1080" i="20" l="1"/>
  <c r="F1080" i="20"/>
  <c r="N1080" i="20"/>
  <c r="L1081" i="20"/>
  <c r="P1081" i="20"/>
  <c r="H1081" i="20"/>
  <c r="C1082" i="20"/>
  <c r="D1081" i="20"/>
  <c r="N1081" i="20" s="1"/>
  <c r="J1081" i="20" l="1"/>
  <c r="F1081" i="20"/>
  <c r="R1081" i="20"/>
  <c r="L1082" i="20"/>
  <c r="P1082" i="20"/>
  <c r="H1082" i="20"/>
  <c r="D1082" i="20"/>
  <c r="R1082" i="20" s="1"/>
  <c r="C1083" i="20"/>
  <c r="J1082" i="20" l="1"/>
  <c r="N1082" i="20"/>
  <c r="F1082" i="20"/>
  <c r="L1083" i="20"/>
  <c r="P1083" i="20"/>
  <c r="H1083" i="20"/>
  <c r="C1084" i="20"/>
  <c r="D1083" i="20"/>
  <c r="N1083" i="20" s="1"/>
  <c r="J1083" i="20" l="1"/>
  <c r="F1083" i="20"/>
  <c r="L1084" i="20"/>
  <c r="P1084" i="20"/>
  <c r="H1084" i="20"/>
  <c r="R1083" i="20"/>
  <c r="C1085" i="20"/>
  <c r="D1084" i="20"/>
  <c r="R1084" i="20" s="1"/>
  <c r="J1084" i="20" l="1"/>
  <c r="F1084" i="20"/>
  <c r="N1084" i="20"/>
  <c r="L1085" i="20"/>
  <c r="H1085" i="20"/>
  <c r="P1085" i="20"/>
  <c r="C1086" i="20"/>
  <c r="D1085" i="20"/>
  <c r="N1085" i="20" s="1"/>
  <c r="J1085" i="20" l="1"/>
  <c r="F1085" i="20"/>
  <c r="R1085" i="20"/>
  <c r="L1086" i="20"/>
  <c r="P1086" i="20"/>
  <c r="H1086" i="20"/>
  <c r="D1086" i="20"/>
  <c r="N1086" i="20" s="1"/>
  <c r="C1087" i="20"/>
  <c r="J1086" i="20" l="1"/>
  <c r="F1086" i="20"/>
  <c r="R1086" i="20"/>
  <c r="L1087" i="20"/>
  <c r="P1087" i="20"/>
  <c r="H1087" i="20"/>
  <c r="D1087" i="20"/>
  <c r="N1087" i="20" s="1"/>
  <c r="C1088" i="20"/>
  <c r="J1087" i="20" l="1"/>
  <c r="F1087" i="20"/>
  <c r="P1088" i="20"/>
  <c r="H1088" i="20"/>
  <c r="L1088" i="20"/>
  <c r="R1087" i="20"/>
  <c r="D1088" i="20"/>
  <c r="N1088" i="20" s="1"/>
  <c r="C1089" i="20"/>
  <c r="J1088" i="20" l="1"/>
  <c r="F1088" i="20"/>
  <c r="R1088" i="20"/>
  <c r="L1089" i="20"/>
  <c r="P1089" i="20"/>
  <c r="H1089" i="20"/>
  <c r="D1089" i="20"/>
  <c r="R1089" i="20" s="1"/>
  <c r="C1090" i="20"/>
  <c r="J1089" i="20" l="1"/>
  <c r="F1089" i="20"/>
  <c r="N1089" i="20"/>
  <c r="H1090" i="20"/>
  <c r="L1090" i="20"/>
  <c r="P1090" i="20"/>
  <c r="D1090" i="20"/>
  <c r="R1090" i="20" s="1"/>
  <c r="C1091" i="20"/>
  <c r="J1090" i="20" l="1"/>
  <c r="N1090" i="20"/>
  <c r="F1090" i="20"/>
  <c r="L1091" i="20"/>
  <c r="P1091" i="20"/>
  <c r="H1091" i="20"/>
  <c r="D1091" i="20"/>
  <c r="N1091" i="20" s="1"/>
  <c r="C1092" i="20"/>
  <c r="J1091" i="20" l="1"/>
  <c r="R1091" i="20"/>
  <c r="F1091" i="20"/>
  <c r="L1092" i="20"/>
  <c r="H1092" i="20"/>
  <c r="P1092" i="20"/>
  <c r="D1092" i="20"/>
  <c r="N1092" i="20" s="1"/>
  <c r="C1093" i="20"/>
  <c r="J1092" i="20" l="1"/>
  <c r="R1092" i="20"/>
  <c r="F1092" i="20"/>
  <c r="L1093" i="20"/>
  <c r="H1093" i="20"/>
  <c r="P1093" i="20"/>
  <c r="C1094" i="20"/>
  <c r="D1093" i="20"/>
  <c r="R1093" i="20" s="1"/>
  <c r="J1093" i="20" l="1"/>
  <c r="F1093" i="20"/>
  <c r="L1094" i="20"/>
  <c r="P1094" i="20"/>
  <c r="H1094" i="20"/>
  <c r="N1093" i="20"/>
  <c r="D1094" i="20"/>
  <c r="R1094" i="20" s="1"/>
  <c r="C1095" i="20"/>
  <c r="J1094" i="20" l="1"/>
  <c r="F1094" i="20"/>
  <c r="N1094" i="20"/>
  <c r="L1095" i="20"/>
  <c r="P1095" i="20"/>
  <c r="H1095" i="20"/>
  <c r="C1096" i="20"/>
  <c r="D1095" i="20"/>
  <c r="N1095" i="20" s="1"/>
  <c r="J1095" i="20" l="1"/>
  <c r="F1095" i="20"/>
  <c r="R1095" i="20"/>
  <c r="H1096" i="20"/>
  <c r="L1096" i="20"/>
  <c r="P1096" i="20"/>
  <c r="D1096" i="20"/>
  <c r="R1096" i="20" s="1"/>
  <c r="C1097" i="20"/>
  <c r="J1096" i="20" l="1"/>
  <c r="N1096" i="20"/>
  <c r="F1096" i="20"/>
  <c r="L1097" i="20"/>
  <c r="P1097" i="20"/>
  <c r="H1097" i="20"/>
  <c r="D1097" i="20"/>
  <c r="N1097" i="20" s="1"/>
  <c r="C1098" i="20"/>
  <c r="J1097" i="20" l="1"/>
  <c r="F1097" i="20"/>
  <c r="R1097" i="20"/>
  <c r="L1098" i="20"/>
  <c r="H1098" i="20"/>
  <c r="P1098" i="20"/>
  <c r="C1099" i="20"/>
  <c r="D1098" i="20"/>
  <c r="R1098" i="20" s="1"/>
  <c r="J1098" i="20" l="1"/>
  <c r="F1098" i="20"/>
  <c r="N1098" i="20"/>
  <c r="L1099" i="20"/>
  <c r="H1099" i="20"/>
  <c r="P1099" i="20"/>
  <c r="C1100" i="20"/>
  <c r="D1099" i="20"/>
  <c r="N1099" i="20" s="1"/>
  <c r="J1099" i="20" l="1"/>
  <c r="F1099" i="20"/>
  <c r="R1099" i="20"/>
  <c r="L1100" i="20"/>
  <c r="P1100" i="20"/>
  <c r="H1100" i="20"/>
  <c r="C1101" i="20"/>
  <c r="D1100" i="20"/>
  <c r="N1100" i="20" s="1"/>
  <c r="J1100" i="20" l="1"/>
  <c r="F1100" i="20"/>
  <c r="R1100" i="20"/>
  <c r="L1101" i="20"/>
  <c r="H1101" i="20"/>
  <c r="P1101" i="20"/>
  <c r="D1101" i="20"/>
  <c r="R1101" i="20" s="1"/>
  <c r="C1102" i="20"/>
  <c r="J1101" i="20" l="1"/>
  <c r="F1101" i="20"/>
  <c r="L1102" i="20"/>
  <c r="P1102" i="20"/>
  <c r="H1102" i="20"/>
  <c r="N1101" i="20"/>
  <c r="C1103" i="20"/>
  <c r="D1102" i="20"/>
  <c r="R1102" i="20" s="1"/>
  <c r="J1102" i="20" l="1"/>
  <c r="F1102" i="20"/>
  <c r="N1102" i="20"/>
  <c r="L1103" i="20"/>
  <c r="P1103" i="20"/>
  <c r="H1103" i="20"/>
  <c r="C1104" i="20"/>
  <c r="D1103" i="20"/>
  <c r="N1103" i="20" s="1"/>
  <c r="J1103" i="20" l="1"/>
  <c r="F1103" i="20"/>
  <c r="R1103" i="20"/>
  <c r="L1104" i="20"/>
  <c r="P1104" i="20"/>
  <c r="H1104" i="20"/>
  <c r="C1105" i="20"/>
  <c r="D1104" i="20"/>
  <c r="R1104" i="20" s="1"/>
  <c r="J1104" i="20" l="1"/>
  <c r="F1104" i="20"/>
  <c r="N1104" i="20"/>
  <c r="L1105" i="20"/>
  <c r="H1105" i="20"/>
  <c r="P1105" i="20"/>
  <c r="C1106" i="20"/>
  <c r="D1105" i="20"/>
  <c r="R1105" i="20" s="1"/>
  <c r="J1105" i="20" l="1"/>
  <c r="F1105" i="20"/>
  <c r="N1105" i="20"/>
  <c r="H1106" i="20"/>
  <c r="L1106" i="20"/>
  <c r="P1106" i="20"/>
  <c r="D1106" i="20"/>
  <c r="N1106" i="20" s="1"/>
  <c r="C1107" i="20"/>
  <c r="F1106" i="20" l="1"/>
  <c r="R1106" i="20"/>
  <c r="L1107" i="20"/>
  <c r="P1107" i="20"/>
  <c r="H1107" i="20"/>
  <c r="J1106" i="20"/>
  <c r="C1108" i="20"/>
  <c r="D1107" i="20"/>
  <c r="J1107" i="20" s="1"/>
  <c r="F1107" i="20" l="1"/>
  <c r="R1107" i="20"/>
  <c r="N1107" i="20"/>
  <c r="L1108" i="20"/>
  <c r="P1108" i="20"/>
  <c r="H1108" i="20"/>
  <c r="D1108" i="20"/>
  <c r="R1108" i="20" s="1"/>
  <c r="C1109" i="20"/>
  <c r="F1108" i="20" l="1"/>
  <c r="N1108" i="20"/>
  <c r="J1108" i="20"/>
  <c r="L1109" i="20"/>
  <c r="H1109" i="20"/>
  <c r="P1109" i="20"/>
  <c r="D1109" i="20"/>
  <c r="J1109" i="20" s="1"/>
  <c r="C1110" i="20"/>
  <c r="F1109" i="20" l="1"/>
  <c r="N1109" i="20"/>
  <c r="R1109" i="20"/>
  <c r="L1110" i="20"/>
  <c r="H1110" i="20"/>
  <c r="P1110" i="20"/>
  <c r="C1111" i="20"/>
  <c r="D1110" i="20"/>
  <c r="R1110" i="20" s="1"/>
  <c r="F1110" i="20" l="1"/>
  <c r="N1110" i="20"/>
  <c r="J1110" i="20"/>
  <c r="L1111" i="20"/>
  <c r="P1111" i="20"/>
  <c r="H1111" i="20"/>
  <c r="C1112" i="20"/>
  <c r="D1111" i="20"/>
  <c r="R1111" i="20" s="1"/>
  <c r="F1111" i="20" l="1"/>
  <c r="L1112" i="20"/>
  <c r="H1112" i="20"/>
  <c r="P1112" i="20"/>
  <c r="N1111" i="20"/>
  <c r="J1111" i="20"/>
  <c r="D1112" i="20"/>
  <c r="J1112" i="20" s="1"/>
  <c r="C1113" i="20"/>
  <c r="F1112" i="20" l="1"/>
  <c r="R1112" i="20"/>
  <c r="L1113" i="20"/>
  <c r="P1113" i="20"/>
  <c r="H1113" i="20"/>
  <c r="N1112" i="20"/>
  <c r="C1114" i="20"/>
  <c r="D1113" i="20"/>
  <c r="R1113" i="20" s="1"/>
  <c r="N1113" i="20" l="1"/>
  <c r="F1113" i="20"/>
  <c r="J1113" i="20"/>
  <c r="P1114" i="20"/>
  <c r="L1114" i="20"/>
  <c r="H1114" i="20"/>
  <c r="C1115" i="20"/>
  <c r="D1114" i="20"/>
  <c r="N1114" i="20" s="1"/>
  <c r="F1114" i="20" l="1"/>
  <c r="R1114" i="20"/>
  <c r="L1115" i="20"/>
  <c r="P1115" i="20"/>
  <c r="H1115" i="20"/>
  <c r="J1114" i="20"/>
  <c r="D1115" i="20"/>
  <c r="R1115" i="20" s="1"/>
  <c r="C1116" i="20"/>
  <c r="F1115" i="20" l="1"/>
  <c r="L1116" i="20"/>
  <c r="P1116" i="20"/>
  <c r="H1116" i="20"/>
  <c r="J1115" i="20"/>
  <c r="N1115" i="20"/>
  <c r="D1116" i="20"/>
  <c r="R1116" i="20" s="1"/>
  <c r="C1117" i="20"/>
  <c r="F1116" i="20" l="1"/>
  <c r="N1116" i="20"/>
  <c r="L1117" i="20"/>
  <c r="H1117" i="20"/>
  <c r="P1117" i="20"/>
  <c r="J1116" i="20"/>
  <c r="C1118" i="20"/>
  <c r="D1117" i="20"/>
  <c r="J1117" i="20" s="1"/>
  <c r="F1117" i="20" l="1"/>
  <c r="R1117" i="20"/>
  <c r="L1118" i="20"/>
  <c r="P1118" i="20"/>
  <c r="H1118" i="20"/>
  <c r="N1117" i="20"/>
  <c r="D1118" i="20"/>
  <c r="R1118" i="20" s="1"/>
  <c r="C1119" i="20"/>
  <c r="J1118" i="20" l="1"/>
  <c r="F1118" i="20"/>
  <c r="P1119" i="20"/>
  <c r="L1119" i="20"/>
  <c r="H1119" i="20"/>
  <c r="N1118" i="20"/>
  <c r="C1120" i="20"/>
  <c r="D1119" i="20"/>
  <c r="R1119" i="20" s="1"/>
  <c r="F1119" i="20" l="1"/>
  <c r="N1119" i="20"/>
  <c r="J1119" i="20"/>
  <c r="P1120" i="20"/>
  <c r="L1120" i="20"/>
  <c r="H1120" i="20"/>
  <c r="D1120" i="20"/>
  <c r="N1120" i="20" s="1"/>
  <c r="C1121" i="20"/>
  <c r="F1120" i="20" l="1"/>
  <c r="R1120" i="20"/>
  <c r="L1121" i="20"/>
  <c r="P1121" i="20"/>
  <c r="H1121" i="20"/>
  <c r="J1120" i="20"/>
  <c r="D1121" i="20"/>
  <c r="J1121" i="20" s="1"/>
  <c r="C1122" i="20"/>
  <c r="F1121" i="20" l="1"/>
  <c r="N1121" i="20"/>
  <c r="R1121" i="20"/>
  <c r="H1122" i="20"/>
  <c r="L1122" i="20"/>
  <c r="P1122" i="20"/>
  <c r="D1122" i="20"/>
  <c r="N1122" i="20" s="1"/>
  <c r="C1123" i="20"/>
  <c r="F1122" i="20" l="1"/>
  <c r="R1122" i="20"/>
  <c r="P1123" i="20"/>
  <c r="L1123" i="20"/>
  <c r="H1123" i="20"/>
  <c r="J1122" i="20"/>
  <c r="D1123" i="20"/>
  <c r="J1123" i="20" s="1"/>
  <c r="C1124" i="20"/>
  <c r="F1123" i="20" l="1"/>
  <c r="R1123" i="20"/>
  <c r="L1124" i="20"/>
  <c r="P1124" i="20"/>
  <c r="H1124" i="20"/>
  <c r="N1123" i="20"/>
  <c r="D1124" i="20"/>
  <c r="J1124" i="20" s="1"/>
  <c r="C1125" i="20"/>
  <c r="F1124" i="20" l="1"/>
  <c r="N1124" i="20"/>
  <c r="H1125" i="20"/>
  <c r="L1125" i="20"/>
  <c r="P1125" i="20"/>
  <c r="R1124" i="20"/>
  <c r="C1126" i="20"/>
  <c r="D1125" i="20"/>
  <c r="R1125" i="20" s="1"/>
  <c r="N1125" i="20" l="1"/>
  <c r="F1125" i="20"/>
  <c r="J1125" i="20"/>
  <c r="L1126" i="20"/>
  <c r="P1126" i="20"/>
  <c r="H1126" i="20"/>
  <c r="D1126" i="20"/>
  <c r="J1126" i="20" s="1"/>
  <c r="C1127" i="20"/>
  <c r="F1126" i="20" l="1"/>
  <c r="N1126" i="20"/>
  <c r="R1126" i="20"/>
  <c r="L1127" i="20"/>
  <c r="P1127" i="20"/>
  <c r="H1127" i="20"/>
  <c r="D1127" i="20"/>
  <c r="N1127" i="20" s="1"/>
  <c r="C1128" i="20"/>
  <c r="F1127" i="20" l="1"/>
  <c r="J1127" i="20"/>
  <c r="L1128" i="20"/>
  <c r="H1128" i="20"/>
  <c r="P1128" i="20"/>
  <c r="R1127" i="20"/>
  <c r="D1128" i="20"/>
  <c r="J1128" i="20" s="1"/>
  <c r="C1129" i="20"/>
  <c r="F1128" i="20" l="1"/>
  <c r="N1128" i="20"/>
  <c r="L1129" i="20"/>
  <c r="P1129" i="20"/>
  <c r="H1129" i="20"/>
  <c r="R1128" i="20"/>
  <c r="D1129" i="20"/>
  <c r="R1129" i="20" s="1"/>
  <c r="C1130" i="20"/>
  <c r="F1129" i="20" l="1"/>
  <c r="N1129" i="20"/>
  <c r="J1129" i="20"/>
  <c r="L1130" i="20"/>
  <c r="H1130" i="20"/>
  <c r="P1130" i="20"/>
  <c r="D1130" i="20"/>
  <c r="N1130" i="20" s="1"/>
  <c r="C1131" i="20"/>
  <c r="F1130" i="20" l="1"/>
  <c r="R1130" i="20"/>
  <c r="L1131" i="20"/>
  <c r="H1131" i="20"/>
  <c r="P1131" i="20"/>
  <c r="J1130" i="20"/>
  <c r="C1132" i="20"/>
  <c r="D1131" i="20"/>
  <c r="R1131" i="20" s="1"/>
  <c r="J1131" i="20" l="1"/>
  <c r="F1131" i="20"/>
  <c r="N1131" i="20"/>
  <c r="L1132" i="20"/>
  <c r="P1132" i="20"/>
  <c r="H1132" i="20"/>
  <c r="C1133" i="20"/>
  <c r="D1132" i="20"/>
  <c r="J1132" i="20" s="1"/>
  <c r="F1132" i="20" l="1"/>
  <c r="H1133" i="20"/>
  <c r="L1133" i="20"/>
  <c r="P1133" i="20"/>
  <c r="N1132" i="20"/>
  <c r="R1132" i="20"/>
  <c r="C1134" i="20"/>
  <c r="D1133" i="20"/>
  <c r="J1133" i="20" s="1"/>
  <c r="R1133" i="20" l="1"/>
  <c r="N1133" i="20"/>
  <c r="F1133" i="20"/>
  <c r="L1134" i="20"/>
  <c r="P1134" i="20"/>
  <c r="H1134" i="20"/>
  <c r="D1134" i="20"/>
  <c r="R1134" i="20" s="1"/>
  <c r="C1135" i="20"/>
  <c r="F1134" i="20" l="1"/>
  <c r="N1134" i="20"/>
  <c r="J1134" i="20"/>
  <c r="L1135" i="20"/>
  <c r="P1135" i="20"/>
  <c r="H1135" i="20"/>
  <c r="D1135" i="20"/>
  <c r="J1135" i="20" s="1"/>
  <c r="C1136" i="20"/>
  <c r="F1135" i="20" l="1"/>
  <c r="R1135" i="20"/>
  <c r="L1136" i="20"/>
  <c r="P1136" i="20"/>
  <c r="H1136" i="20"/>
  <c r="N1135" i="20"/>
  <c r="C1137" i="20"/>
  <c r="D1136" i="20"/>
  <c r="R1136" i="20" s="1"/>
  <c r="N1136" i="20" l="1"/>
  <c r="F1136" i="20"/>
  <c r="L1137" i="20"/>
  <c r="H1137" i="20"/>
  <c r="P1137" i="20"/>
  <c r="J1136" i="20"/>
  <c r="D1137" i="20"/>
  <c r="R1137" i="20" s="1"/>
  <c r="C1138" i="20"/>
  <c r="J1137" i="20" l="1"/>
  <c r="F1137" i="20"/>
  <c r="P1138" i="20"/>
  <c r="H1138" i="20"/>
  <c r="L1138" i="20"/>
  <c r="N1137" i="20"/>
  <c r="D1138" i="20"/>
  <c r="N1138" i="20" s="1"/>
  <c r="C1139" i="20"/>
  <c r="J1138" i="20" l="1"/>
  <c r="R1138" i="20"/>
  <c r="F1138" i="20"/>
  <c r="L1139" i="20"/>
  <c r="P1139" i="20"/>
  <c r="H1139" i="20"/>
  <c r="D1139" i="20"/>
  <c r="N1139" i="20" s="1"/>
  <c r="C1140" i="20"/>
  <c r="F1139" i="20" l="1"/>
  <c r="J1139" i="20"/>
  <c r="R1139" i="20"/>
  <c r="L1140" i="20"/>
  <c r="P1140" i="20"/>
  <c r="H1140" i="20"/>
  <c r="C1141" i="20"/>
  <c r="D1140" i="20"/>
  <c r="R1140" i="20" s="1"/>
  <c r="F1140" i="20" l="1"/>
  <c r="J1140" i="20"/>
  <c r="N1140" i="20"/>
  <c r="L1141" i="20"/>
  <c r="H1141" i="20"/>
  <c r="P1141" i="20"/>
  <c r="C1142" i="20"/>
  <c r="D1141" i="20"/>
  <c r="R1141" i="20" s="1"/>
  <c r="F1141" i="20" l="1"/>
  <c r="J1141" i="20"/>
  <c r="L1142" i="20"/>
  <c r="P1142" i="20"/>
  <c r="H1142" i="20"/>
  <c r="N1141" i="20"/>
  <c r="D1142" i="20"/>
  <c r="N1142" i="20" s="1"/>
  <c r="C1143" i="20"/>
  <c r="F1142" i="20" l="1"/>
  <c r="J1142" i="20"/>
  <c r="R1142" i="20"/>
  <c r="L1143" i="20"/>
  <c r="P1143" i="20"/>
  <c r="H1143" i="20"/>
  <c r="D1143" i="20"/>
  <c r="J1143" i="20" s="1"/>
  <c r="C1144" i="20"/>
  <c r="F1143" i="20" l="1"/>
  <c r="N1143" i="20"/>
  <c r="L1144" i="20"/>
  <c r="P1144" i="20"/>
  <c r="H1144" i="20"/>
  <c r="R1143" i="20"/>
  <c r="D1144" i="20"/>
  <c r="J1144" i="20" s="1"/>
  <c r="C1145" i="20"/>
  <c r="F1144" i="20" l="1"/>
  <c r="N1144" i="20"/>
  <c r="L1145" i="20"/>
  <c r="P1145" i="20"/>
  <c r="H1145" i="20"/>
  <c r="R1144" i="20"/>
  <c r="D1145" i="20"/>
  <c r="R1145" i="20" s="1"/>
  <c r="C1146" i="20"/>
  <c r="F1145" i="20" l="1"/>
  <c r="N1145" i="20"/>
  <c r="J1145" i="20"/>
  <c r="L1146" i="20"/>
  <c r="P1146" i="20"/>
  <c r="H1146" i="20"/>
  <c r="D1146" i="20"/>
  <c r="N1146" i="20" s="1"/>
  <c r="C1147" i="20"/>
  <c r="F1146" i="20" l="1"/>
  <c r="R1146" i="20"/>
  <c r="L1147" i="20"/>
  <c r="P1147" i="20"/>
  <c r="H1147" i="20"/>
  <c r="J1146" i="20"/>
  <c r="D1147" i="20"/>
  <c r="J1147" i="20" s="1"/>
  <c r="C1148" i="20"/>
  <c r="F1147" i="20" l="1"/>
  <c r="N1147" i="20"/>
  <c r="L1148" i="20"/>
  <c r="P1148" i="20"/>
  <c r="H1148" i="20"/>
  <c r="R1147" i="20"/>
  <c r="D1148" i="20"/>
  <c r="N1148" i="20" s="1"/>
  <c r="C1149" i="20"/>
  <c r="F1148" i="20" l="1"/>
  <c r="R1148" i="20"/>
  <c r="L1149" i="20"/>
  <c r="H1149" i="20"/>
  <c r="P1149" i="20"/>
  <c r="J1148" i="20"/>
  <c r="D1149" i="20"/>
  <c r="J1149" i="20" s="1"/>
  <c r="C1150" i="20"/>
  <c r="F1149" i="20" l="1"/>
  <c r="R1149" i="20"/>
  <c r="L1150" i="20"/>
  <c r="P1150" i="20"/>
  <c r="H1150" i="20"/>
  <c r="N1149" i="20"/>
  <c r="C1151" i="20"/>
  <c r="D1150" i="20"/>
  <c r="N1150" i="20" s="1"/>
  <c r="F1150" i="20" l="1"/>
  <c r="R1150" i="20"/>
  <c r="L1151" i="20"/>
  <c r="P1151" i="20"/>
  <c r="H1151" i="20"/>
  <c r="J1150" i="20"/>
  <c r="D1151" i="20"/>
  <c r="J1151" i="20" s="1"/>
  <c r="C1152" i="20"/>
  <c r="R1151" i="20" l="1"/>
  <c r="F1151" i="20"/>
  <c r="N1151" i="20"/>
  <c r="P1152" i="20"/>
  <c r="H1152" i="20"/>
  <c r="L1152" i="20"/>
  <c r="D1152" i="20"/>
  <c r="R1152" i="20" s="1"/>
  <c r="C1153" i="20"/>
  <c r="J1152" i="20" l="1"/>
  <c r="F1152" i="20"/>
  <c r="N1152" i="20"/>
  <c r="L1153" i="20"/>
  <c r="P1153" i="20"/>
  <c r="H1153" i="20"/>
  <c r="D1153" i="20"/>
  <c r="J1153" i="20" s="1"/>
  <c r="C1154" i="20"/>
  <c r="N1153" i="20" l="1"/>
  <c r="F1153" i="20"/>
  <c r="H1154" i="20"/>
  <c r="L1154" i="20"/>
  <c r="P1154" i="20"/>
  <c r="R1153" i="20"/>
  <c r="C1155" i="20"/>
  <c r="D1154" i="20"/>
  <c r="R1154" i="20" s="1"/>
  <c r="F1154" i="20" l="1"/>
  <c r="J1154" i="20"/>
  <c r="N1154" i="20"/>
  <c r="L1155" i="20"/>
  <c r="P1155" i="20"/>
  <c r="H1155" i="20"/>
  <c r="D1155" i="20"/>
  <c r="R1155" i="20" s="1"/>
  <c r="C1156" i="20"/>
  <c r="F1155" i="20" l="1"/>
  <c r="J1155" i="20"/>
  <c r="N1155" i="20"/>
  <c r="L1156" i="20"/>
  <c r="H1156" i="20"/>
  <c r="P1156" i="20"/>
  <c r="D1156" i="20"/>
  <c r="N1156" i="20" s="1"/>
  <c r="C1157" i="20"/>
  <c r="F1156" i="20" l="1"/>
  <c r="J1156" i="20"/>
  <c r="R1156" i="20"/>
  <c r="H1157" i="20"/>
  <c r="L1157" i="20"/>
  <c r="P1157" i="20"/>
  <c r="C1158" i="20"/>
  <c r="D1157" i="20"/>
  <c r="N1157" i="20" s="1"/>
  <c r="F1157" i="20" l="1"/>
  <c r="R1157" i="20"/>
  <c r="J1157" i="20"/>
  <c r="L1158" i="20"/>
  <c r="P1158" i="20"/>
  <c r="H1158" i="20"/>
  <c r="C1159" i="20"/>
  <c r="D1158" i="20"/>
  <c r="N1158" i="20" s="1"/>
  <c r="F1158" i="20" l="1"/>
  <c r="R1158" i="20"/>
  <c r="J1158" i="20"/>
  <c r="L1159" i="20"/>
  <c r="P1159" i="20"/>
  <c r="H1159" i="20"/>
  <c r="D1159" i="20"/>
  <c r="J1159" i="20" s="1"/>
  <c r="C1160" i="20"/>
  <c r="F1159" i="20" l="1"/>
  <c r="L1160" i="20"/>
  <c r="P1160" i="20"/>
  <c r="H1160" i="20"/>
  <c r="R1159" i="20"/>
  <c r="N1159" i="20"/>
  <c r="D1160" i="20"/>
  <c r="R1160" i="20" s="1"/>
  <c r="C1161" i="20"/>
  <c r="J1160" i="20" l="1"/>
  <c r="F1160" i="20"/>
  <c r="L1161" i="20"/>
  <c r="P1161" i="20"/>
  <c r="H1161" i="20"/>
  <c r="N1160" i="20"/>
  <c r="D1161" i="20"/>
  <c r="N1161" i="20" s="1"/>
  <c r="C1162" i="20"/>
  <c r="F1161" i="20" l="1"/>
  <c r="J1161" i="20"/>
  <c r="R1161" i="20"/>
  <c r="L1162" i="20"/>
  <c r="H1162" i="20"/>
  <c r="P1162" i="20"/>
  <c r="D1162" i="20"/>
  <c r="N1162" i="20" s="1"/>
  <c r="C1163" i="20"/>
  <c r="F1162" i="20" l="1"/>
  <c r="R1162" i="20"/>
  <c r="L1163" i="20"/>
  <c r="H1163" i="20"/>
  <c r="P1163" i="20"/>
  <c r="J1162" i="20"/>
  <c r="D1163" i="20"/>
  <c r="J1163" i="20" s="1"/>
  <c r="C1164" i="20"/>
  <c r="F1163" i="20" l="1"/>
  <c r="N1163" i="20"/>
  <c r="L1164" i="20"/>
  <c r="H1164" i="20"/>
  <c r="P1164" i="20"/>
  <c r="R1163" i="20"/>
  <c r="D1164" i="20"/>
  <c r="N1164" i="20" s="1"/>
  <c r="C1165" i="20"/>
  <c r="F1164" i="20" l="1"/>
  <c r="R1164" i="20"/>
  <c r="L1165" i="20"/>
  <c r="H1165" i="20"/>
  <c r="P1165" i="20"/>
  <c r="J1164" i="20"/>
  <c r="D1165" i="20"/>
  <c r="J1165" i="20" s="1"/>
  <c r="C1166" i="20"/>
  <c r="F1165" i="20" l="1"/>
  <c r="R1165" i="20"/>
  <c r="L1166" i="20"/>
  <c r="P1166" i="20"/>
  <c r="H1166" i="20"/>
  <c r="N1165" i="20"/>
  <c r="D1166" i="20"/>
  <c r="N1166" i="20" s="1"/>
  <c r="C1167" i="20"/>
  <c r="F1166" i="20" l="1"/>
  <c r="J1166" i="20"/>
  <c r="R1166" i="20"/>
  <c r="P1167" i="20"/>
  <c r="H1167" i="20"/>
  <c r="L1167" i="20"/>
  <c r="D1167" i="20"/>
  <c r="J1167" i="20" s="1"/>
  <c r="C1168" i="20"/>
  <c r="F1167" i="20" l="1"/>
  <c r="N1167" i="20"/>
  <c r="R1167" i="20"/>
  <c r="L1168" i="20"/>
  <c r="P1168" i="20"/>
  <c r="H1168" i="20"/>
  <c r="D1168" i="20"/>
  <c r="N1168" i="20" s="1"/>
  <c r="C1169" i="20"/>
  <c r="F1168" i="20" l="1"/>
  <c r="J1168" i="20"/>
  <c r="R1168" i="20"/>
  <c r="L1169" i="20"/>
  <c r="H1169" i="20"/>
  <c r="P1169" i="20"/>
  <c r="D1169" i="20"/>
  <c r="R1169" i="20" s="1"/>
  <c r="C1170" i="20"/>
  <c r="F1169" i="20" l="1"/>
  <c r="N1169" i="20"/>
  <c r="J1169" i="20"/>
  <c r="H1170" i="20"/>
  <c r="L1170" i="20"/>
  <c r="P1170" i="20"/>
  <c r="D1170" i="20"/>
  <c r="R1170" i="20" s="1"/>
  <c r="C1171" i="20"/>
  <c r="F1170" i="20" l="1"/>
  <c r="J1170" i="20"/>
  <c r="N1170" i="20"/>
  <c r="L1171" i="20"/>
  <c r="P1171" i="20"/>
  <c r="H1171" i="20"/>
  <c r="D1171" i="20"/>
  <c r="N1171" i="20" s="1"/>
  <c r="C1172" i="20"/>
  <c r="F1171" i="20" l="1"/>
  <c r="R1171" i="20"/>
  <c r="J1171" i="20"/>
  <c r="L1172" i="20"/>
  <c r="P1172" i="20"/>
  <c r="H1172" i="20"/>
  <c r="D1172" i="20"/>
  <c r="R1172" i="20" s="1"/>
  <c r="C1173" i="20"/>
  <c r="F1172" i="20" l="1"/>
  <c r="N1172" i="20"/>
  <c r="J1172" i="20"/>
  <c r="L1173" i="20"/>
  <c r="H1173" i="20"/>
  <c r="P1173" i="20"/>
  <c r="C1174" i="20"/>
  <c r="D1173" i="20"/>
  <c r="R1173" i="20" s="1"/>
  <c r="F1173" i="20" l="1"/>
  <c r="J1173" i="20"/>
  <c r="L1174" i="20"/>
  <c r="H1174" i="20"/>
  <c r="P1174" i="20"/>
  <c r="N1173" i="20"/>
  <c r="D1174" i="20"/>
  <c r="N1174" i="20" s="1"/>
  <c r="C1175" i="20"/>
  <c r="F1174" i="20" l="1"/>
  <c r="J1174" i="20"/>
  <c r="R1174" i="20"/>
  <c r="P1175" i="20"/>
  <c r="L1175" i="20"/>
  <c r="H1175" i="20"/>
  <c r="C1176" i="20"/>
  <c r="D1175" i="20"/>
  <c r="R1175" i="20" s="1"/>
  <c r="F1175" i="20" l="1"/>
  <c r="N1175" i="20"/>
  <c r="J1175" i="20"/>
  <c r="L1176" i="20"/>
  <c r="H1176" i="20"/>
  <c r="P1176" i="20"/>
  <c r="D1176" i="20"/>
  <c r="N1176" i="20" s="1"/>
  <c r="C1177" i="20"/>
  <c r="R1176" i="20" l="1"/>
  <c r="F1176" i="20"/>
  <c r="J1176" i="20"/>
  <c r="L1177" i="20"/>
  <c r="P1177" i="20"/>
  <c r="H1177" i="20"/>
  <c r="D1177" i="20"/>
  <c r="R1177" i="20" s="1"/>
  <c r="F1177" i="20" l="1"/>
  <c r="N1177" i="20"/>
  <c r="J1177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46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Previous year loss</t>
        </r>
      </text>
    </comment>
  </commentList>
</comments>
</file>

<file path=xl/sharedStrings.xml><?xml version="1.0" encoding="utf-8"?>
<sst xmlns="http://schemas.openxmlformats.org/spreadsheetml/2006/main" count="417" uniqueCount="211">
  <si>
    <t>%-sales</t>
  </si>
  <si>
    <t>Net Sales</t>
  </si>
  <si>
    <t>-</t>
  </si>
  <si>
    <t>Cost of sales</t>
  </si>
  <si>
    <t>Operating expenses</t>
  </si>
  <si>
    <t>=</t>
  </si>
  <si>
    <t>EBITDA</t>
  </si>
  <si>
    <t>Depreciation &amp; Amortization</t>
  </si>
  <si>
    <t>Interest Expense</t>
  </si>
  <si>
    <t>+</t>
  </si>
  <si>
    <t>Interest Income</t>
  </si>
  <si>
    <t>-+</t>
  </si>
  <si>
    <t>Net financial expense (income, expense) excl. Interest</t>
  </si>
  <si>
    <t>Extraordinary items</t>
  </si>
  <si>
    <t>Profit Before Tax</t>
  </si>
  <si>
    <t>Tax expense</t>
  </si>
  <si>
    <t>Minority Interest</t>
  </si>
  <si>
    <t>Net Profit (Loss)</t>
  </si>
  <si>
    <t>ASSETS</t>
  </si>
  <si>
    <t>Current Assets</t>
  </si>
  <si>
    <t>Total Current Assets</t>
  </si>
  <si>
    <t>Fixed Assets</t>
  </si>
  <si>
    <t>Long-term investments</t>
  </si>
  <si>
    <t>Total fixed assets</t>
  </si>
  <si>
    <t>TOTAL ASSETS</t>
  </si>
  <si>
    <t>SHAREHOLDER'S EQUITY AND LIABILITIES</t>
  </si>
  <si>
    <t>Current liabilities</t>
  </si>
  <si>
    <t>Long-term liabilities</t>
  </si>
  <si>
    <t>Shareholder's equity</t>
  </si>
  <si>
    <t>TOTAL SHAREHOLDER'S EQUITY AND LIABILITIES</t>
  </si>
  <si>
    <t>Operating profit</t>
  </si>
  <si>
    <t>Key Figures</t>
  </si>
  <si>
    <t>EBITDA margin</t>
  </si>
  <si>
    <r>
      <t>Operating profit (loss)</t>
    </r>
    <r>
      <rPr>
        <b/>
        <sz val="10"/>
        <rFont val="Arial"/>
        <family val="2"/>
      </rPr>
      <t xml:space="preserve"> (EBIT)</t>
    </r>
  </si>
  <si>
    <t>Current Liabilities</t>
  </si>
  <si>
    <t>Cash</t>
  </si>
  <si>
    <t>Total Assets</t>
  </si>
  <si>
    <t>Retained Earning</t>
  </si>
  <si>
    <t>Retained Earnings</t>
  </si>
  <si>
    <t>Tax</t>
  </si>
  <si>
    <t>Bonus of the board</t>
  </si>
  <si>
    <t>COS</t>
  </si>
  <si>
    <t>OPEX</t>
  </si>
  <si>
    <t>Revenue</t>
  </si>
  <si>
    <t>Expected ROI</t>
  </si>
  <si>
    <t>Gross Profit</t>
  </si>
  <si>
    <r>
      <t xml:space="preserve">Dividends </t>
    </r>
    <r>
      <rPr>
        <sz val="11"/>
        <color theme="1"/>
        <rFont val="Calibri"/>
        <family val="2"/>
        <scheme val="minor"/>
      </rPr>
      <t>(Money received by company's investors out of its profit)</t>
    </r>
  </si>
  <si>
    <t>Tangible Fixed Assets (land, buildings, equipment etc.)</t>
  </si>
  <si>
    <t>Tangible Fixed Assets (land, buildings, equipment etc.)_2016</t>
  </si>
  <si>
    <t>Depreciation (since 2016 over 5 years)</t>
  </si>
  <si>
    <t>Net Sales (Revenues, Turnover)</t>
  </si>
  <si>
    <t>Costs of goods sold (-)</t>
  </si>
  <si>
    <t>Gross profit</t>
  </si>
  <si>
    <t>Total operating expense, without depreciation and amortization (-)</t>
  </si>
  <si>
    <t>Depreciation And Amortization (-)</t>
  </si>
  <si>
    <t>Interest Expense  (-)</t>
  </si>
  <si>
    <t>Interest income (+)</t>
  </si>
  <si>
    <t>Other financial items (income +, expense -)</t>
  </si>
  <si>
    <t>Extraordinary Items (income + or expense -)</t>
  </si>
  <si>
    <t>Tax expense (income +, expense -)</t>
  </si>
  <si>
    <t>Minority Interests (income +, expense -)</t>
  </si>
  <si>
    <t xml:space="preserve">Net Profit/Earnings (Loss) </t>
  </si>
  <si>
    <t xml:space="preserve">   </t>
  </si>
  <si>
    <t xml:space="preserve">Cash </t>
  </si>
  <si>
    <t>Accounts Receivable</t>
  </si>
  <si>
    <t xml:space="preserve">Inventories </t>
  </si>
  <si>
    <t xml:space="preserve">Advances Paid </t>
  </si>
  <si>
    <t>Other Current Assets</t>
  </si>
  <si>
    <t>Intangibles (goodwill, patents, licences etc.)</t>
  </si>
  <si>
    <t>Other Fixed Assets</t>
  </si>
  <si>
    <t xml:space="preserve">Current Liabilities  </t>
  </si>
  <si>
    <t>Accounts Payable</t>
  </si>
  <si>
    <t>Other Current Liabilites (e.g. provisions)</t>
  </si>
  <si>
    <t>Total Current Liabilities</t>
  </si>
  <si>
    <t xml:space="preserve">Long-term Liabilities </t>
  </si>
  <si>
    <t xml:space="preserve">Long- term Loans </t>
  </si>
  <si>
    <t>Other Long-term Liabilities</t>
  </si>
  <si>
    <t>Total Long-term Liabilities</t>
  </si>
  <si>
    <t>Shareholder's Equity</t>
  </si>
  <si>
    <t>Share Capital</t>
  </si>
  <si>
    <t>Total Shareholder's Equity</t>
  </si>
  <si>
    <t>Minority Interests</t>
  </si>
  <si>
    <t>Working Capital</t>
  </si>
  <si>
    <t>Total Liabilities</t>
  </si>
  <si>
    <t>Balance Sheet</t>
  </si>
  <si>
    <t>Current Year</t>
  </si>
  <si>
    <r>
      <rPr>
        <b/>
        <sz val="11"/>
        <color theme="1"/>
        <rFont val="Calibri"/>
        <family val="2"/>
        <scheme val="minor"/>
      </rPr>
      <t>Equity ratio</t>
    </r>
    <r>
      <rPr>
        <sz val="11"/>
        <color theme="1"/>
        <rFont val="Calibri"/>
        <family val="2"/>
        <scheme val="minor"/>
      </rPr>
      <t xml:space="preserve"> = Total Equity/Total Asset</t>
    </r>
  </si>
  <si>
    <t>Retained Earnings (NI - Dividend)</t>
  </si>
  <si>
    <t>Additional Paid-in Capital</t>
  </si>
  <si>
    <t>Previous Year_2017</t>
  </si>
  <si>
    <t>Min. Investors' Expected Dividends</t>
  </si>
  <si>
    <t>% - Capital</t>
  </si>
  <si>
    <t>Margin</t>
  </si>
  <si>
    <t>Mark-up</t>
  </si>
  <si>
    <t>Adjusted Net Profit (Loss)</t>
  </si>
  <si>
    <t>Bonus/Remuneration of board of directors</t>
  </si>
  <si>
    <r>
      <rPr>
        <b/>
        <sz val="11"/>
        <color theme="1"/>
        <rFont val="Calibri"/>
        <family val="2"/>
        <scheme val="minor"/>
      </rPr>
      <t>ROA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rFont val="Calibri"/>
        <family val="2"/>
        <scheme val="minor"/>
      </rPr>
      <t>= Adjusted Net Profit / Total Asset</t>
    </r>
  </si>
  <si>
    <r>
      <rPr>
        <b/>
        <sz val="11"/>
        <color theme="1"/>
        <rFont val="Calibri"/>
        <family val="2"/>
        <scheme val="minor"/>
      </rPr>
      <t>ROE</t>
    </r>
    <r>
      <rPr>
        <sz val="11"/>
        <color theme="1"/>
        <rFont val="Calibri"/>
        <family val="2"/>
        <scheme val="minor"/>
      </rPr>
      <t xml:space="preserve"> = Adjusted Net Profit/ Total Equity</t>
    </r>
  </si>
  <si>
    <r>
      <rPr>
        <b/>
        <sz val="11"/>
        <color theme="1"/>
        <rFont val="Calibri"/>
        <family val="2"/>
        <scheme val="minor"/>
      </rPr>
      <t>Dividends Payout Ratio</t>
    </r>
    <r>
      <rPr>
        <sz val="11"/>
        <color theme="1"/>
        <rFont val="Calibri"/>
        <family val="2"/>
        <scheme val="minor"/>
      </rPr>
      <t xml:space="preserve"> = Cash dividends/Adjusted Net Profit</t>
    </r>
  </si>
  <si>
    <t>Invested Capital</t>
  </si>
  <si>
    <t>Invested Capital = Fixed Asset + Networking Capital</t>
  </si>
  <si>
    <t>Invested Capital =  Fixed Asset + Networking Capital</t>
  </si>
  <si>
    <t>Invested Capital sum is shown in green color in Balance Sheet</t>
  </si>
  <si>
    <t>OR Invested Capital (Total Assets - Current liability) shown in white</t>
  </si>
  <si>
    <t>Al Madaen Telecom</t>
  </si>
  <si>
    <t>Memo</t>
  </si>
  <si>
    <t>Long-Term Assets</t>
  </si>
  <si>
    <t>1*Fixed Assets</t>
  </si>
  <si>
    <t>1-Net Cars</t>
  </si>
  <si>
    <t>Cars</t>
  </si>
  <si>
    <t>Cars Depreciation</t>
  </si>
  <si>
    <t>2- Net Tools</t>
  </si>
  <si>
    <t>Tools</t>
  </si>
  <si>
    <t>Tools Depreciation</t>
  </si>
  <si>
    <t>3- Net Computers</t>
  </si>
  <si>
    <t>Computers</t>
  </si>
  <si>
    <t>Computers Depreciation</t>
  </si>
  <si>
    <t xml:space="preserve">4- Net Furniture </t>
  </si>
  <si>
    <t xml:space="preserve">Furniture </t>
  </si>
  <si>
    <t>Furniture Depreciation</t>
  </si>
  <si>
    <t>5- Net Elecricity Devices</t>
  </si>
  <si>
    <t>Electricity Devices</t>
  </si>
  <si>
    <t>Electricity Devices Depreciation</t>
  </si>
  <si>
    <t>2*Investment in another Company</t>
  </si>
  <si>
    <t>Long-Term Assets Total</t>
  </si>
  <si>
    <t>Treasury and Bank</t>
  </si>
  <si>
    <t>Account Receivable</t>
  </si>
  <si>
    <t>Other Debit Accounts</t>
  </si>
  <si>
    <t xml:space="preserve">Current Assets Total </t>
  </si>
  <si>
    <t>Suppliers</t>
  </si>
  <si>
    <t>Work Taxes</t>
  </si>
  <si>
    <t>Other Credit Accounts</t>
  </si>
  <si>
    <t>Current Liabilities Total</t>
  </si>
  <si>
    <t>Long-Term Liabilities (Fixed Assets Creditors)</t>
  </si>
  <si>
    <t>Equity</t>
  </si>
  <si>
    <t>Shareholders Funds</t>
  </si>
  <si>
    <t>Net Profit &amp; Loss</t>
  </si>
  <si>
    <t>Total Equity</t>
  </si>
  <si>
    <t>Lodged Capital</t>
  </si>
  <si>
    <t>المال المستثمر</t>
  </si>
  <si>
    <t>معدل العائد على الأصول</t>
  </si>
  <si>
    <t>معدل العائد على حقوق الملكية</t>
  </si>
  <si>
    <t>معدل العائد على رأس المال العامل</t>
  </si>
  <si>
    <t>معدل العائد على رأس المال المستثمر</t>
  </si>
  <si>
    <r>
      <rPr>
        <b/>
        <sz val="11"/>
        <color theme="1"/>
        <rFont val="Calibri"/>
        <family val="2"/>
        <scheme val="minor"/>
      </rPr>
      <t>Capital Efficiency</t>
    </r>
    <r>
      <rPr>
        <sz val="11"/>
        <color theme="1"/>
        <rFont val="Calibri"/>
        <family val="2"/>
        <scheme val="minor"/>
      </rPr>
      <t xml:space="preserve"> = Sales / Invested Capital</t>
    </r>
  </si>
  <si>
    <r>
      <rPr>
        <b/>
        <sz val="11"/>
        <color theme="1"/>
        <rFont val="Calibri"/>
        <family val="2"/>
        <scheme val="minor"/>
      </rPr>
      <t>Current ratio</t>
    </r>
    <r>
      <rPr>
        <sz val="11"/>
        <color theme="1"/>
        <rFont val="Calibri"/>
        <family val="2"/>
        <scheme val="minor"/>
      </rPr>
      <t xml:space="preserve"> = Current Asset / Current Liability</t>
    </r>
  </si>
  <si>
    <r>
      <rPr>
        <b/>
        <sz val="11"/>
        <color theme="1"/>
        <rFont val="Calibri"/>
        <family val="2"/>
        <scheme val="minor"/>
      </rPr>
      <t>ROIC</t>
    </r>
    <r>
      <rPr>
        <sz val="11"/>
        <color theme="1"/>
        <rFont val="Calibri"/>
        <family val="2"/>
        <scheme val="minor"/>
      </rPr>
      <t xml:space="preserve"> = Adjusted Net Profit /Book value of  Invested Capital</t>
    </r>
  </si>
  <si>
    <r>
      <rPr>
        <b/>
        <sz val="11"/>
        <color theme="1"/>
        <rFont val="Calibri"/>
        <family val="2"/>
        <scheme val="minor"/>
      </rPr>
      <t>ROCE</t>
    </r>
    <r>
      <rPr>
        <sz val="11"/>
        <color theme="1"/>
        <rFont val="Calibri"/>
        <family val="2"/>
        <scheme val="minor"/>
      </rPr>
      <t xml:space="preserve"> = Operating Profit (EBIT) / Capital Employed</t>
    </r>
  </si>
  <si>
    <t>Profit &amp; Loss Statement</t>
  </si>
  <si>
    <t>هامش مجمل الربح</t>
  </si>
  <si>
    <t>Calculator (Mark up%  --&gt; GM%)</t>
  </si>
  <si>
    <t>GM%</t>
  </si>
  <si>
    <t>Discount rate (Mark up)%</t>
  </si>
  <si>
    <t>Cost of Goods Sold (COGS)</t>
  </si>
  <si>
    <r>
      <t xml:space="preserve">Tangible </t>
    </r>
    <r>
      <rPr>
        <b/>
        <u/>
        <sz val="11"/>
        <color theme="1"/>
        <rFont val="Calibri"/>
        <family val="2"/>
        <scheme val="minor"/>
      </rPr>
      <t>Fixed Assets</t>
    </r>
    <r>
      <rPr>
        <sz val="11"/>
        <color theme="1"/>
        <rFont val="Calibri"/>
        <family val="2"/>
        <scheme val="minor"/>
      </rPr>
      <t xml:space="preserve"> (land, buildings, equipment etc.)_2016</t>
    </r>
  </si>
  <si>
    <t>Bonus/Remuneration of board of directors + CEO &amp; Executive team</t>
  </si>
  <si>
    <t>Invested Capital = Fixed Asset + Net Working Capital</t>
  </si>
  <si>
    <t>Invested Capital =  Fixed Asset + Net Working Capital</t>
  </si>
  <si>
    <t>Investors' Paid Capital</t>
  </si>
  <si>
    <t>Other Obligations</t>
  </si>
  <si>
    <t>Proposed STI_ROI</t>
  </si>
  <si>
    <t>Other Investors total paid capital</t>
  </si>
  <si>
    <t>STI Proposed Dividends</t>
  </si>
  <si>
    <t>Short Term Investor (STI) Paid Capital</t>
  </si>
  <si>
    <r>
      <t xml:space="preserve">Expected </t>
    </r>
    <r>
      <rPr>
        <b/>
        <u/>
        <sz val="11"/>
        <color theme="1"/>
        <rFont val="Calibri"/>
        <family val="2"/>
        <scheme val="minor"/>
      </rPr>
      <t>Min.</t>
    </r>
    <r>
      <rPr>
        <sz val="11"/>
        <color theme="1"/>
        <rFont val="Calibri"/>
        <family val="2"/>
        <scheme val="minor"/>
      </rPr>
      <t xml:space="preserve"> Dividends for other investors</t>
    </r>
  </si>
  <si>
    <t>Remaining Dividends</t>
  </si>
  <si>
    <t>STI Max. Expected ROI</t>
  </si>
  <si>
    <t>Total Investors' Paid Capital</t>
  </si>
  <si>
    <t>Net Profit</t>
  </si>
  <si>
    <t>Available Dividends for All Investors</t>
  </si>
  <si>
    <t>Our aim is to understand when a Short Term Investor would like to invest an amount of money</t>
  </si>
  <si>
    <t>How much he can get in a year or 1.5 year as a profit without affecting the min. dividends of 36%</t>
  </si>
  <si>
    <t xml:space="preserve">or more for other investors. Knowing that his money contribution will be given back to him from </t>
  </si>
  <si>
    <t>the paid capital (Final Paid Capita = Initial paid capital - STI paid capital)</t>
  </si>
  <si>
    <t>New Investors' Paid Capital</t>
  </si>
  <si>
    <t>Expected Dividends for other Investors</t>
  </si>
  <si>
    <t>Sanity Check</t>
  </si>
  <si>
    <t>Min. Expected ROI</t>
  </si>
  <si>
    <t>Probability</t>
  </si>
  <si>
    <t>Sales</t>
  </si>
  <si>
    <t>Expected (Mean)</t>
  </si>
  <si>
    <t>Trial</t>
  </si>
  <si>
    <t>Expected Sales (Average RND)</t>
  </si>
  <si>
    <t>Randum X</t>
  </si>
  <si>
    <t>Mean</t>
  </si>
  <si>
    <t>Rand X1</t>
  </si>
  <si>
    <t>Z1 Score</t>
  </si>
  <si>
    <t>Rand X2</t>
  </si>
  <si>
    <t>pdf</t>
  </si>
  <si>
    <t>Z2 Score</t>
  </si>
  <si>
    <t>Area</t>
  </si>
  <si>
    <t>The probability of X or less</t>
  </si>
  <si>
    <t>The probability of more than X</t>
  </si>
  <si>
    <t>Area Between Z-Score</t>
  </si>
  <si>
    <t>Max.</t>
  </si>
  <si>
    <t>Step</t>
  </si>
  <si>
    <t>Min.</t>
  </si>
  <si>
    <t>Std</t>
  </si>
  <si>
    <t>Sales, Net Sales</t>
  </si>
  <si>
    <t>1 Std</t>
  </si>
  <si>
    <t>2 Std</t>
  </si>
  <si>
    <t>3 Std</t>
  </si>
  <si>
    <t>Left, Mean</t>
  </si>
  <si>
    <t>Right, Mean</t>
  </si>
  <si>
    <t>3_Std</t>
  </si>
  <si>
    <t>1_Std</t>
  </si>
  <si>
    <t xml:space="preserve">This Sales has a min. probability of </t>
  </si>
  <si>
    <t>Rand. Sales (X)</t>
  </si>
  <si>
    <r>
      <t xml:space="preserve">Input: Sales, GM, OPEX% </t>
    </r>
    <r>
      <rPr>
        <i/>
        <u/>
        <sz val="14"/>
        <color theme="1"/>
        <rFont val="Calibri"/>
        <family val="2"/>
        <scheme val="minor"/>
      </rPr>
      <t>(Assuming Same Fixed Assets)</t>
    </r>
  </si>
  <si>
    <r>
      <t xml:space="preserve">Input: Sales, COGS, OPEX </t>
    </r>
    <r>
      <rPr>
        <i/>
        <u/>
        <sz val="14"/>
        <color theme="1"/>
        <rFont val="Calibri"/>
        <family val="2"/>
        <scheme val="minor"/>
      </rPr>
      <t>(Assuming Same Fixed Assets)</t>
    </r>
  </si>
  <si>
    <r>
      <t>Input: Sales, Dividends, OPEX%</t>
    </r>
    <r>
      <rPr>
        <i/>
        <u/>
        <sz val="14"/>
        <color theme="1"/>
        <rFont val="Calibri"/>
        <family val="2"/>
        <scheme val="minor"/>
      </rPr>
      <t xml:space="preserve"> (Assuming Same Fixed Assets)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</si>
</sst>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0.0%"/>
    <numFmt numFmtId="166" formatCode="_(* #,##0_);_(* \(#,##0\);_(* &quot;-&quot;??_);_(@_)"/>
    <numFmt numFmtId="167" formatCode="0_);\(0\)"/>
    <numFmt numFmtId="168" formatCode="0.0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u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singleAccounting"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 val="singleAccounting"/>
      <sz val="12"/>
      <color rgb="FFFF0000"/>
      <name val="Calibri"/>
      <family val="2"/>
      <scheme val="minor"/>
    </font>
    <font>
      <b/>
      <u val="singleAccounting"/>
      <sz val="11"/>
      <color rgb="FFFF000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0"/>
      <color theme="1"/>
      <name val="Arial"/>
      <family val="2"/>
    </font>
    <font>
      <b/>
      <i/>
      <u/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rgb="FFC00000"/>
      <name val="Arial"/>
      <family val="2"/>
    </font>
    <font>
      <sz val="11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4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10">
    <xf numFmtId="0" fontId="0" fillId="0" borderId="0" xfId="0"/>
    <xf numFmtId="0" fontId="0" fillId="3" borderId="0" xfId="0" applyFill="1"/>
    <xf numFmtId="0" fontId="5" fillId="3" borderId="0" xfId="0" applyFont="1" applyFill="1" applyAlignment="1">
      <alignment horizontal="center"/>
    </xf>
    <xf numFmtId="3" fontId="0" fillId="4" borderId="0" xfId="0" applyNumberFormat="1" applyFill="1" applyProtection="1">
      <protection locked="0"/>
    </xf>
    <xf numFmtId="9" fontId="0" fillId="3" borderId="0" xfId="2" applyFont="1" applyFill="1" applyBorder="1" applyAlignment="1" applyProtection="1">
      <alignment horizontal="center"/>
    </xf>
    <xf numFmtId="3" fontId="5" fillId="0" borderId="0" xfId="0" applyNumberFormat="1" applyFont="1"/>
    <xf numFmtId="0" fontId="0" fillId="3" borderId="0" xfId="0" applyFill="1" applyAlignment="1">
      <alignment horizontal="center"/>
    </xf>
    <xf numFmtId="0" fontId="3" fillId="3" borderId="0" xfId="0" applyFont="1" applyFill="1"/>
    <xf numFmtId="3" fontId="3" fillId="4" borderId="0" xfId="0" applyNumberFormat="1" applyFont="1" applyFill="1" applyProtection="1">
      <protection locked="0"/>
    </xf>
    <xf numFmtId="0" fontId="0" fillId="0" borderId="3" xfId="0" applyBorder="1"/>
    <xf numFmtId="166" fontId="0" fillId="6" borderId="3" xfId="1" applyNumberFormat="1" applyFont="1" applyFill="1" applyBorder="1"/>
    <xf numFmtId="9" fontId="2" fillId="3" borderId="0" xfId="2" applyFont="1" applyFill="1" applyBorder="1" applyAlignment="1" applyProtection="1">
      <alignment horizontal="center"/>
    </xf>
    <xf numFmtId="0" fontId="3" fillId="0" borderId="3" xfId="0" applyFont="1" applyBorder="1"/>
    <xf numFmtId="9" fontId="0" fillId="0" borderId="3" xfId="0" applyNumberFormat="1" applyBorder="1"/>
    <xf numFmtId="9" fontId="3" fillId="0" borderId="3" xfId="0" applyNumberFormat="1" applyFont="1" applyBorder="1"/>
    <xf numFmtId="0" fontId="3" fillId="3" borderId="4" xfId="0" applyFont="1" applyFill="1" applyBorder="1"/>
    <xf numFmtId="0" fontId="0" fillId="3" borderId="6" xfId="0" applyFill="1" applyBorder="1"/>
    <xf numFmtId="3" fontId="5" fillId="0" borderId="6" xfId="0" applyNumberFormat="1" applyFont="1" applyBorder="1"/>
    <xf numFmtId="9" fontId="7" fillId="3" borderId="5" xfId="2" applyFont="1" applyFill="1" applyBorder="1" applyAlignment="1" applyProtection="1">
      <alignment horizontal="center"/>
    </xf>
    <xf numFmtId="0" fontId="8" fillId="3" borderId="7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left"/>
    </xf>
    <xf numFmtId="3" fontId="8" fillId="4" borderId="9" xfId="0" applyNumberFormat="1" applyFont="1" applyFill="1" applyBorder="1" applyProtection="1">
      <protection locked="0"/>
    </xf>
    <xf numFmtId="0" fontId="8" fillId="3" borderId="10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3" fontId="8" fillId="4" borderId="11" xfId="0" applyNumberFormat="1" applyFont="1" applyFill="1" applyBorder="1" applyProtection="1">
      <protection locked="0"/>
    </xf>
    <xf numFmtId="0" fontId="9" fillId="3" borderId="10" xfId="0" applyFont="1" applyFill="1" applyBorder="1" applyAlignment="1">
      <alignment horizontal="left"/>
    </xf>
    <xf numFmtId="3" fontId="8" fillId="3" borderId="11" xfId="0" applyNumberFormat="1" applyFont="1" applyFill="1" applyBorder="1" applyProtection="1">
      <protection locked="0"/>
    </xf>
    <xf numFmtId="3" fontId="8" fillId="0" borderId="11" xfId="0" applyNumberFormat="1" applyFont="1" applyBorder="1"/>
    <xf numFmtId="0" fontId="8" fillId="3" borderId="12" xfId="0" applyFont="1" applyFill="1" applyBorder="1" applyAlignment="1">
      <alignment horizontal="left"/>
    </xf>
    <xf numFmtId="0" fontId="8" fillId="3" borderId="13" xfId="0" applyFont="1" applyFill="1" applyBorder="1" applyAlignment="1">
      <alignment horizontal="left"/>
    </xf>
    <xf numFmtId="3" fontId="8" fillId="4" borderId="14" xfId="0" applyNumberFormat="1" applyFont="1" applyFill="1" applyBorder="1" applyProtection="1">
      <protection locked="0"/>
    </xf>
    <xf numFmtId="2" fontId="8" fillId="3" borderId="10" xfId="0" applyNumberFormat="1" applyFont="1" applyFill="1" applyBorder="1" applyAlignment="1">
      <alignment horizontal="left"/>
    </xf>
    <xf numFmtId="2" fontId="8" fillId="3" borderId="0" xfId="0" applyNumberFormat="1" applyFont="1" applyFill="1" applyAlignment="1">
      <alignment horizontal="left"/>
    </xf>
    <xf numFmtId="3" fontId="10" fillId="0" borderId="11" xfId="0" applyNumberFormat="1" applyFont="1" applyBorder="1"/>
    <xf numFmtId="2" fontId="8" fillId="3" borderId="12" xfId="0" applyNumberFormat="1" applyFont="1" applyFill="1" applyBorder="1" applyAlignment="1">
      <alignment horizontal="left"/>
    </xf>
    <xf numFmtId="2" fontId="8" fillId="3" borderId="13" xfId="0" applyNumberFormat="1" applyFont="1" applyFill="1" applyBorder="1" applyAlignment="1">
      <alignment horizontal="left"/>
    </xf>
    <xf numFmtId="2" fontId="9" fillId="3" borderId="10" xfId="0" applyNumberFormat="1" applyFont="1" applyFill="1" applyBorder="1" applyAlignment="1">
      <alignment horizontal="left"/>
    </xf>
    <xf numFmtId="2" fontId="9" fillId="3" borderId="0" xfId="0" applyNumberFormat="1" applyFont="1" applyFill="1" applyAlignment="1">
      <alignment horizontal="left"/>
    </xf>
    <xf numFmtId="3" fontId="9" fillId="0" borderId="11" xfId="0" applyNumberFormat="1" applyFont="1" applyBorder="1"/>
    <xf numFmtId="0" fontId="9" fillId="3" borderId="15" xfId="0" applyFont="1" applyFill="1" applyBorder="1" applyAlignment="1">
      <alignment horizontal="left"/>
    </xf>
    <xf numFmtId="0" fontId="9" fillId="3" borderId="16" xfId="0" applyFont="1" applyFill="1" applyBorder="1" applyAlignment="1">
      <alignment horizontal="left"/>
    </xf>
    <xf numFmtId="3" fontId="10" fillId="0" borderId="17" xfId="0" applyNumberFormat="1" applyFont="1" applyBorder="1"/>
    <xf numFmtId="0" fontId="9" fillId="3" borderId="0" xfId="0" applyFont="1" applyFill="1" applyAlignment="1">
      <alignment horizontal="left"/>
    </xf>
    <xf numFmtId="14" fontId="8" fillId="0" borderId="11" xfId="0" applyNumberFormat="1" applyFont="1" applyBorder="1" applyAlignment="1">
      <alignment horizontal="center"/>
    </xf>
    <xf numFmtId="0" fontId="8" fillId="3" borderId="10" xfId="0" applyFont="1" applyFill="1" applyBorder="1" applyAlignment="1">
      <alignment horizontal="left" indent="1"/>
    </xf>
    <xf numFmtId="0" fontId="8" fillId="3" borderId="0" xfId="0" applyFont="1" applyFill="1" applyAlignment="1">
      <alignment horizontal="left" indent="1"/>
    </xf>
    <xf numFmtId="0" fontId="10" fillId="3" borderId="10" xfId="0" applyFont="1" applyFill="1" applyBorder="1" applyAlignment="1">
      <alignment horizontal="left"/>
    </xf>
    <xf numFmtId="0" fontId="10" fillId="3" borderId="0" xfId="0" applyFont="1" applyFill="1" applyAlignment="1">
      <alignment horizontal="left"/>
    </xf>
    <xf numFmtId="0" fontId="8" fillId="0" borderId="11" xfId="0" applyFont="1" applyBorder="1"/>
    <xf numFmtId="0" fontId="10" fillId="3" borderId="10" xfId="0" applyFont="1" applyFill="1" applyBorder="1"/>
    <xf numFmtId="0" fontId="10" fillId="3" borderId="0" xfId="0" applyFont="1" applyFill="1"/>
    <xf numFmtId="3" fontId="9" fillId="0" borderId="17" xfId="0" applyNumberFormat="1" applyFont="1" applyBorder="1" applyAlignment="1">
      <alignment vertical="center"/>
    </xf>
    <xf numFmtId="3" fontId="9" fillId="0" borderId="11" xfId="0" applyNumberFormat="1" applyFont="1" applyBorder="1" applyAlignment="1">
      <alignment vertical="center"/>
    </xf>
    <xf numFmtId="0" fontId="6" fillId="3" borderId="3" xfId="0" applyFont="1" applyFill="1" applyBorder="1"/>
    <xf numFmtId="0" fontId="0" fillId="3" borderId="3" xfId="0" applyFill="1" applyBorder="1"/>
    <xf numFmtId="0" fontId="3" fillId="3" borderId="3" xfId="0" applyFont="1" applyFill="1" applyBorder="1"/>
    <xf numFmtId="3" fontId="5" fillId="3" borderId="3" xfId="0" applyNumberFormat="1" applyFont="1" applyFill="1" applyBorder="1"/>
    <xf numFmtId="3" fontId="0" fillId="3" borderId="3" xfId="0" applyNumberFormat="1" applyFill="1" applyBorder="1"/>
    <xf numFmtId="0" fontId="11" fillId="0" borderId="0" xfId="0" applyFont="1"/>
    <xf numFmtId="0" fontId="11" fillId="0" borderId="0" xfId="0" applyFont="1" applyAlignment="1">
      <alignment horizontal="center"/>
    </xf>
    <xf numFmtId="165" fontId="6" fillId="0" borderId="0" xfId="2" applyNumberFormat="1" applyFont="1" applyFill="1" applyBorder="1" applyAlignment="1" applyProtection="1"/>
    <xf numFmtId="166" fontId="3" fillId="6" borderId="3" xfId="1" applyNumberFormat="1" applyFont="1" applyFill="1" applyBorder="1"/>
    <xf numFmtId="9" fontId="3" fillId="3" borderId="0" xfId="2" applyFont="1" applyFill="1" applyBorder="1" applyAlignment="1" applyProtection="1">
      <alignment horizontal="center"/>
    </xf>
    <xf numFmtId="0" fontId="7" fillId="3" borderId="13" xfId="0" applyFont="1" applyFill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0" fillId="0" borderId="0" xfId="0" quotePrefix="1"/>
    <xf numFmtId="164" fontId="0" fillId="0" borderId="0" xfId="1" applyFont="1"/>
    <xf numFmtId="0" fontId="0" fillId="0" borderId="3" xfId="0" applyBorder="1" applyAlignment="1">
      <alignment horizontal="left" indent="1"/>
    </xf>
    <xf numFmtId="166" fontId="3" fillId="0" borderId="3" xfId="0" applyNumberFormat="1" applyFont="1" applyBorder="1"/>
    <xf numFmtId="0" fontId="3" fillId="7" borderId="3" xfId="0" applyFont="1" applyFill="1" applyBorder="1"/>
    <xf numFmtId="0" fontId="15" fillId="0" borderId="0" xfId="0" applyFont="1"/>
    <xf numFmtId="0" fontId="16" fillId="0" borderId="0" xfId="0" applyFont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164" fontId="0" fillId="0" borderId="3" xfId="1" applyFont="1" applyBorder="1"/>
    <xf numFmtId="0" fontId="19" fillId="0" borderId="3" xfId="0" applyFont="1" applyBorder="1" applyAlignment="1">
      <alignment horizontal="center" vertical="center"/>
    </xf>
    <xf numFmtId="164" fontId="20" fillId="0" borderId="3" xfId="1" applyFont="1" applyBorder="1"/>
    <xf numFmtId="164" fontId="3" fillId="0" borderId="3" xfId="1" applyFont="1" applyBorder="1"/>
    <xf numFmtId="0" fontId="21" fillId="0" borderId="3" xfId="0" applyFont="1" applyBorder="1" applyAlignment="1">
      <alignment horizontal="center" vertical="center"/>
    </xf>
    <xf numFmtId="164" fontId="0" fillId="0" borderId="0" xfId="0" applyNumberFormat="1"/>
    <xf numFmtId="164" fontId="22" fillId="0" borderId="3" xfId="1" applyFont="1" applyBorder="1"/>
    <xf numFmtId="0" fontId="16" fillId="0" borderId="3" xfId="0" applyFont="1" applyBorder="1" applyAlignment="1">
      <alignment horizontal="center" vertical="center"/>
    </xf>
    <xf numFmtId="164" fontId="22" fillId="5" borderId="3" xfId="1" applyFont="1" applyFill="1" applyBorder="1"/>
    <xf numFmtId="164" fontId="0" fillId="5" borderId="3" xfId="1" applyFont="1" applyFill="1" applyBorder="1"/>
    <xf numFmtId="0" fontId="23" fillId="0" borderId="3" xfId="0" applyFont="1" applyBorder="1" applyAlignment="1">
      <alignment horizontal="center" vertical="center"/>
    </xf>
    <xf numFmtId="164" fontId="24" fillId="0" borderId="3" xfId="1" applyFont="1" applyBorder="1"/>
    <xf numFmtId="164" fontId="25" fillId="0" borderId="0" xfId="0" applyNumberFormat="1" applyFont="1"/>
    <xf numFmtId="164" fontId="24" fillId="5" borderId="3" xfId="1" applyFont="1" applyFill="1" applyBorder="1"/>
    <xf numFmtId="0" fontId="21" fillId="0" borderId="0" xfId="0" applyFont="1" applyAlignment="1">
      <alignment horizontal="center" vertical="center"/>
    </xf>
    <xf numFmtId="0" fontId="26" fillId="3" borderId="7" xfId="0" applyFont="1" applyFill="1" applyBorder="1" applyAlignment="1">
      <alignment horizontal="left"/>
    </xf>
    <xf numFmtId="0" fontId="0" fillId="3" borderId="8" xfId="0" applyFill="1" applyBorder="1"/>
    <xf numFmtId="0" fontId="0" fillId="3" borderId="9" xfId="0" applyFill="1" applyBorder="1"/>
    <xf numFmtId="0" fontId="3" fillId="3" borderId="12" xfId="0" applyFont="1" applyFill="1" applyBorder="1"/>
    <xf numFmtId="0" fontId="0" fillId="3" borderId="13" xfId="0" applyFill="1" applyBorder="1"/>
    <xf numFmtId="166" fontId="0" fillId="3" borderId="14" xfId="1" applyNumberFormat="1" applyFont="1" applyFill="1" applyBorder="1" applyAlignment="1" applyProtection="1">
      <alignment horizontal="center"/>
    </xf>
    <xf numFmtId="0" fontId="0" fillId="3" borderId="9" xfId="0" applyFill="1" applyBorder="1" applyAlignment="1">
      <alignment horizontal="center"/>
    </xf>
    <xf numFmtId="0" fontId="0" fillId="3" borderId="12" xfId="0" applyFill="1" applyBorder="1"/>
    <xf numFmtId="9" fontId="0" fillId="3" borderId="14" xfId="2" applyFont="1" applyFill="1" applyBorder="1" applyAlignment="1" applyProtection="1">
      <alignment horizontal="center"/>
    </xf>
    <xf numFmtId="166" fontId="0" fillId="0" borderId="3" xfId="1" applyNumberFormat="1" applyFont="1" applyFill="1" applyBorder="1"/>
    <xf numFmtId="165" fontId="6" fillId="6" borderId="3" xfId="2" applyNumberFormat="1" applyFont="1" applyFill="1" applyBorder="1" applyAlignment="1" applyProtection="1"/>
    <xf numFmtId="3" fontId="0" fillId="0" borderId="0" xfId="0" applyNumberFormat="1"/>
    <xf numFmtId="3" fontId="0" fillId="0" borderId="0" xfId="0" applyNumberFormat="1" applyProtection="1">
      <protection locked="0"/>
    </xf>
    <xf numFmtId="0" fontId="7" fillId="3" borderId="3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right"/>
    </xf>
    <xf numFmtId="165" fontId="3" fillId="0" borderId="3" xfId="2" applyNumberFormat="1" applyFont="1" applyFill="1" applyBorder="1" applyAlignment="1" applyProtection="1">
      <alignment horizontal="right"/>
    </xf>
    <xf numFmtId="165" fontId="27" fillId="5" borderId="19" xfId="0" applyNumberFormat="1" applyFont="1" applyFill="1" applyBorder="1" applyAlignment="1" applyProtection="1">
      <alignment horizontal="right" wrapText="1"/>
      <protection locked="0"/>
    </xf>
    <xf numFmtId="0" fontId="17" fillId="0" borderId="3" xfId="0" applyFont="1" applyBorder="1"/>
    <xf numFmtId="166" fontId="17" fillId="6" borderId="3" xfId="1" applyNumberFormat="1" applyFont="1" applyFill="1" applyBorder="1"/>
    <xf numFmtId="0" fontId="17" fillId="0" borderId="1" xfId="0" applyFont="1" applyBorder="1"/>
    <xf numFmtId="0" fontId="0" fillId="0" borderId="1" xfId="0" applyBorder="1"/>
    <xf numFmtId="9" fontId="0" fillId="0" borderId="21" xfId="0" applyNumberFormat="1" applyBorder="1"/>
    <xf numFmtId="166" fontId="17" fillId="6" borderId="22" xfId="1" applyNumberFormat="1" applyFont="1" applyFill="1" applyBorder="1"/>
    <xf numFmtId="166" fontId="0" fillId="6" borderId="23" xfId="1" applyNumberFormat="1" applyFont="1" applyFill="1" applyBorder="1"/>
    <xf numFmtId="166" fontId="0" fillId="6" borderId="24" xfId="1" applyNumberFormat="1" applyFont="1" applyFill="1" applyBorder="1"/>
    <xf numFmtId="3" fontId="5" fillId="0" borderId="3" xfId="0" applyNumberFormat="1" applyFont="1" applyBorder="1"/>
    <xf numFmtId="3" fontId="6" fillId="0" borderId="3" xfId="0" applyNumberFormat="1" applyFont="1" applyBorder="1"/>
    <xf numFmtId="3" fontId="6" fillId="0" borderId="20" xfId="0" applyNumberFormat="1" applyFont="1" applyBorder="1"/>
    <xf numFmtId="10" fontId="0" fillId="0" borderId="0" xfId="2" applyNumberFormat="1" applyFont="1"/>
    <xf numFmtId="10" fontId="0" fillId="0" borderId="0" xfId="0" applyNumberFormat="1"/>
    <xf numFmtId="3" fontId="0" fillId="4" borderId="3" xfId="0" applyNumberFormat="1" applyFill="1" applyBorder="1" applyProtection="1">
      <protection locked="0"/>
    </xf>
    <xf numFmtId="166" fontId="0" fillId="0" borderId="0" xfId="0" applyNumberFormat="1"/>
    <xf numFmtId="0" fontId="29" fillId="0" borderId="3" xfId="0" applyFont="1" applyBorder="1"/>
    <xf numFmtId="3" fontId="30" fillId="0" borderId="3" xfId="0" applyNumberFormat="1" applyFont="1" applyBorder="1"/>
    <xf numFmtId="3" fontId="30" fillId="0" borderId="20" xfId="0" applyNumberFormat="1" applyFont="1" applyBorder="1"/>
    <xf numFmtId="0" fontId="0" fillId="0" borderId="26" xfId="0" applyBorder="1"/>
    <xf numFmtId="166" fontId="0" fillId="0" borderId="27" xfId="0" applyNumberFormat="1" applyBorder="1"/>
    <xf numFmtId="0" fontId="0" fillId="0" borderId="28" xfId="0" applyBorder="1"/>
    <xf numFmtId="166" fontId="0" fillId="0" borderId="29" xfId="0" applyNumberFormat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3" fontId="0" fillId="4" borderId="33" xfId="0" applyNumberFormat="1" applyFill="1" applyBorder="1" applyProtection="1">
      <protection locked="0"/>
    </xf>
    <xf numFmtId="0" fontId="0" fillId="0" borderId="34" xfId="0" applyBorder="1"/>
    <xf numFmtId="166" fontId="0" fillId="6" borderId="27" xfId="1" applyNumberFormat="1" applyFont="1" applyFill="1" applyBorder="1"/>
    <xf numFmtId="166" fontId="0" fillId="6" borderId="29" xfId="1" applyNumberFormat="1" applyFont="1" applyFill="1" applyBorder="1"/>
    <xf numFmtId="166" fontId="3" fillId="6" borderId="29" xfId="1" applyNumberFormat="1" applyFont="1" applyFill="1" applyBorder="1"/>
    <xf numFmtId="0" fontId="0" fillId="0" borderId="35" xfId="0" applyBorder="1"/>
    <xf numFmtId="9" fontId="0" fillId="6" borderId="33" xfId="2" applyFont="1" applyFill="1" applyBorder="1"/>
    <xf numFmtId="166" fontId="1" fillId="4" borderId="33" xfId="1" applyNumberFormat="1" applyFont="1" applyFill="1" applyBorder="1" applyProtection="1">
      <protection locked="0"/>
    </xf>
    <xf numFmtId="0" fontId="0" fillId="10" borderId="0" xfId="0" applyFill="1"/>
    <xf numFmtId="0" fontId="31" fillId="0" borderId="0" xfId="0" applyFont="1"/>
    <xf numFmtId="0" fontId="3" fillId="0" borderId="26" xfId="0" applyFont="1" applyBorder="1"/>
    <xf numFmtId="3" fontId="0" fillId="4" borderId="27" xfId="0" applyNumberFormat="1" applyFill="1" applyBorder="1" applyProtection="1">
      <protection locked="0"/>
    </xf>
    <xf numFmtId="0" fontId="3" fillId="0" borderId="28" xfId="0" applyFont="1" applyBorder="1"/>
    <xf numFmtId="165" fontId="3" fillId="4" borderId="29" xfId="2" applyNumberFormat="1" applyFont="1" applyFill="1" applyBorder="1" applyProtection="1">
      <protection locked="0"/>
    </xf>
    <xf numFmtId="3" fontId="0" fillId="4" borderId="29" xfId="0" applyNumberFormat="1" applyFill="1" applyBorder="1" applyProtection="1">
      <protection locked="0"/>
    </xf>
    <xf numFmtId="0" fontId="3" fillId="0" borderId="32" xfId="0" applyFont="1" applyBorder="1"/>
    <xf numFmtId="165" fontId="3" fillId="4" borderId="33" xfId="2" applyNumberFormat="1" applyFont="1" applyFill="1" applyBorder="1" applyProtection="1">
      <protection locked="0"/>
    </xf>
    <xf numFmtId="0" fontId="2" fillId="0" borderId="0" xfId="0" applyFont="1"/>
    <xf numFmtId="3" fontId="2" fillId="0" borderId="0" xfId="0" applyNumberFormat="1" applyFont="1"/>
    <xf numFmtId="3" fontId="0" fillId="4" borderId="25" xfId="0" applyNumberFormat="1" applyFill="1" applyBorder="1" applyProtection="1">
      <protection locked="0"/>
    </xf>
    <xf numFmtId="0" fontId="3" fillId="0" borderId="3" xfId="3" applyFont="1" applyBorder="1"/>
    <xf numFmtId="0" fontId="1" fillId="0" borderId="0" xfId="3"/>
    <xf numFmtId="9" fontId="3" fillId="0" borderId="0" xfId="3" applyNumberFormat="1" applyFont="1"/>
    <xf numFmtId="3" fontId="3" fillId="6" borderId="3" xfId="3" applyNumberFormat="1" applyFont="1" applyFill="1" applyBorder="1"/>
    <xf numFmtId="9" fontId="3" fillId="6" borderId="3" xfId="4" applyFont="1" applyFill="1" applyBorder="1"/>
    <xf numFmtId="0" fontId="11" fillId="8" borderId="0" xfId="0" applyFont="1" applyFill="1"/>
    <xf numFmtId="0" fontId="0" fillId="0" borderId="0" xfId="0" applyAlignment="1">
      <alignment horizontal="center"/>
    </xf>
    <xf numFmtId="166" fontId="0" fillId="0" borderId="3" xfId="1" applyNumberFormat="1" applyFont="1" applyBorder="1"/>
    <xf numFmtId="166" fontId="3" fillId="0" borderId="3" xfId="1" applyNumberFormat="1" applyFont="1" applyFill="1" applyBorder="1"/>
    <xf numFmtId="166" fontId="0" fillId="11" borderId="3" xfId="1" applyNumberFormat="1" applyFont="1" applyFill="1" applyBorder="1"/>
    <xf numFmtId="0" fontId="0" fillId="13" borderId="26" xfId="0" applyFill="1" applyBorder="1" applyAlignment="1">
      <alignment horizontal="center"/>
    </xf>
    <xf numFmtId="0" fontId="0" fillId="13" borderId="27" xfId="0" applyFill="1" applyBorder="1" applyAlignment="1">
      <alignment horizontal="center"/>
    </xf>
    <xf numFmtId="0" fontId="0" fillId="0" borderId="29" xfId="0" applyBorder="1"/>
    <xf numFmtId="0" fontId="6" fillId="0" borderId="0" xfId="0" applyFont="1"/>
    <xf numFmtId="0" fontId="7" fillId="0" borderId="36" xfId="0" applyFont="1" applyBorder="1" applyAlignment="1">
      <alignment horizontal="center"/>
    </xf>
    <xf numFmtId="168" fontId="7" fillId="0" borderId="37" xfId="0" applyNumberFormat="1" applyFont="1" applyBorder="1" applyAlignment="1">
      <alignment horizontal="center"/>
    </xf>
    <xf numFmtId="10" fontId="0" fillId="0" borderId="0" xfId="2" applyNumberFormat="1" applyFont="1" applyAlignment="1">
      <alignment horizontal="center"/>
    </xf>
    <xf numFmtId="166" fontId="0" fillId="6" borderId="29" xfId="0" applyNumberFormat="1" applyFill="1" applyBorder="1"/>
    <xf numFmtId="166" fontId="0" fillId="11" borderId="29" xfId="0" applyNumberFormat="1" applyFill="1" applyBorder="1"/>
    <xf numFmtId="166" fontId="0" fillId="0" borderId="0" xfId="1" applyNumberFormat="1" applyFont="1"/>
    <xf numFmtId="166" fontId="0" fillId="11" borderId="33" xfId="0" applyNumberFormat="1" applyFill="1" applyBorder="1"/>
    <xf numFmtId="0" fontId="6" fillId="12" borderId="28" xfId="0" applyFont="1" applyFill="1" applyBorder="1"/>
    <xf numFmtId="0" fontId="6" fillId="12" borderId="29" xfId="0" applyFont="1" applyFill="1" applyBorder="1"/>
    <xf numFmtId="165" fontId="2" fillId="0" borderId="32" xfId="2" applyNumberFormat="1" applyFont="1" applyBorder="1" applyAlignment="1">
      <alignment horizontal="center"/>
    </xf>
    <xf numFmtId="165" fontId="2" fillId="0" borderId="33" xfId="2" applyNumberFormat="1" applyFont="1" applyBorder="1" applyAlignment="1">
      <alignment horizontal="center"/>
    </xf>
    <xf numFmtId="164" fontId="3" fillId="0" borderId="3" xfId="1" applyFont="1" applyFill="1" applyBorder="1"/>
    <xf numFmtId="166" fontId="0" fillId="0" borderId="38" xfId="0" applyNumberFormat="1" applyBorder="1" applyAlignment="1">
      <alignment horizontal="center"/>
    </xf>
    <xf numFmtId="166" fontId="0" fillId="0" borderId="39" xfId="0" applyNumberFormat="1" applyBorder="1" applyAlignment="1">
      <alignment horizontal="center"/>
    </xf>
    <xf numFmtId="0" fontId="0" fillId="12" borderId="40" xfId="0" applyFill="1" applyBorder="1" applyAlignment="1">
      <alignment horizontal="center"/>
    </xf>
    <xf numFmtId="0" fontId="0" fillId="12" borderId="25" xfId="0" applyFill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164" fontId="0" fillId="0" borderId="33" xfId="0" applyNumberFormat="1" applyBorder="1" applyAlignment="1">
      <alignment horizontal="center"/>
    </xf>
    <xf numFmtId="164" fontId="0" fillId="0" borderId="32" xfId="0" applyNumberFormat="1" applyBorder="1" applyAlignment="1">
      <alignment horizontal="center"/>
    </xf>
    <xf numFmtId="166" fontId="11" fillId="8" borderId="41" xfId="1" applyNumberFormat="1" applyFont="1" applyFill="1" applyBorder="1"/>
    <xf numFmtId="166" fontId="11" fillId="8" borderId="42" xfId="1" applyNumberFormat="1" applyFont="1" applyFill="1" applyBorder="1"/>
    <xf numFmtId="166" fontId="11" fillId="8" borderId="43" xfId="1" applyNumberFormat="1" applyFont="1" applyFill="1" applyBorder="1"/>
    <xf numFmtId="166" fontId="0" fillId="0" borderId="30" xfId="0" applyNumberFormat="1" applyBorder="1"/>
    <xf numFmtId="166" fontId="0" fillId="0" borderId="36" xfId="0" applyNumberFormat="1" applyBorder="1"/>
    <xf numFmtId="0" fontId="0" fillId="0" borderId="44" xfId="0" applyBorder="1"/>
    <xf numFmtId="166" fontId="0" fillId="0" borderId="44" xfId="0" applyNumberFormat="1" applyBorder="1"/>
    <xf numFmtId="0" fontId="0" fillId="0" borderId="37" xfId="0" applyBorder="1"/>
    <xf numFmtId="0" fontId="0" fillId="0" borderId="40" xfId="0" applyBorder="1"/>
    <xf numFmtId="166" fontId="0" fillId="6" borderId="25" xfId="0" applyNumberFormat="1" applyFill="1" applyBorder="1"/>
    <xf numFmtId="0" fontId="3" fillId="8" borderId="3" xfId="3" applyFont="1" applyFill="1" applyBorder="1" applyAlignment="1">
      <alignment horizontal="center"/>
    </xf>
    <xf numFmtId="0" fontId="3" fillId="8" borderId="3" xfId="3" applyFont="1" applyFill="1" applyBorder="1"/>
    <xf numFmtId="3" fontId="1" fillId="6" borderId="3" xfId="3" applyNumberFormat="1" applyFill="1" applyBorder="1"/>
    <xf numFmtId="9" fontId="1" fillId="6" borderId="3" xfId="4" applyFont="1" applyFill="1" applyBorder="1"/>
    <xf numFmtId="166" fontId="0" fillId="11" borderId="40" xfId="1" applyNumberFormat="1" applyFont="1" applyFill="1" applyBorder="1"/>
    <xf numFmtId="165" fontId="0" fillId="6" borderId="25" xfId="2" applyNumberFormat="1" applyFont="1" applyFill="1" applyBorder="1"/>
    <xf numFmtId="0" fontId="32" fillId="0" borderId="45" xfId="0" applyFont="1" applyBorder="1" applyAlignment="1">
      <alignment horizontal="center"/>
    </xf>
    <xf numFmtId="166" fontId="0" fillId="11" borderId="27" xfId="0" applyNumberFormat="1" applyFill="1" applyBorder="1"/>
    <xf numFmtId="0" fontId="28" fillId="9" borderId="0" xfId="0" applyFont="1" applyFill="1" applyAlignment="1">
      <alignment horizontal="left"/>
    </xf>
    <xf numFmtId="0" fontId="4" fillId="2" borderId="10" xfId="0" applyFont="1" applyFill="1" applyBorder="1"/>
    <xf numFmtId="0" fontId="4" fillId="2" borderId="0" xfId="0" applyFont="1" applyFill="1"/>
    <xf numFmtId="0" fontId="0" fillId="0" borderId="0" xfId="0"/>
    <xf numFmtId="167" fontId="17" fillId="0" borderId="1" xfId="1" applyNumberFormat="1" applyFont="1" applyBorder="1" applyAlignment="1">
      <alignment horizontal="center"/>
    </xf>
    <xf numFmtId="167" fontId="17" fillId="0" borderId="2" xfId="1" applyNumberFormat="1" applyFont="1" applyBorder="1" applyAlignment="1">
      <alignment horizontal="center"/>
    </xf>
    <xf numFmtId="167" fontId="17" fillId="0" borderId="18" xfId="1" applyNumberFormat="1" applyFont="1" applyBorder="1" applyAlignment="1">
      <alignment horizontal="center"/>
    </xf>
  </cellXfs>
  <cellStyles count="5">
    <cellStyle name="Comma" xfId="1" builtinId="3"/>
    <cellStyle name="Normal" xfId="0" builtinId="0"/>
    <cellStyle name="Normal 3" xfId="3" xr:uid="{00000000-0005-0000-0000-000002000000}"/>
    <cellStyle name="Percent" xfId="2" builtinId="5"/>
    <cellStyle name="Percent 3" xfId="4" xr:uid="{00000000-0005-0000-0000-000004000000}"/>
  </cellStyles>
  <dxfs count="28"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Sales,</a:t>
            </a:r>
            <a:r>
              <a:rPr lang="en-US" baseline="0"/>
              <a:t> </a:t>
            </a:r>
            <a:r>
              <a:rPr lang="en-US"/>
              <a:t>Net Sales Probability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2288874102004857"/>
          <c:y val="0.10633337200797577"/>
          <c:w val="0.77957889161111327"/>
          <c:h val="0.72917049062597172"/>
        </c:manualLayout>
      </c:layout>
      <c:scatterChart>
        <c:scatterStyle val="smoothMarker"/>
        <c:varyColors val="0"/>
        <c:ser>
          <c:idx val="0"/>
          <c:order val="0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'Expected Sales Forecast'!$C$178:$C$1177</c:f>
              <c:numCache>
                <c:formatCode>_(* #,##0_);_(* \(#,##0\);_(* "-"??_);_(@_)</c:formatCode>
                <c:ptCount val="1000"/>
                <c:pt idx="0">
                  <c:v>30000000</c:v>
                </c:pt>
                <c:pt idx="1">
                  <c:v>30080000</c:v>
                </c:pt>
                <c:pt idx="2">
                  <c:v>30160000</c:v>
                </c:pt>
                <c:pt idx="3">
                  <c:v>30240000</c:v>
                </c:pt>
                <c:pt idx="4">
                  <c:v>30320000</c:v>
                </c:pt>
                <c:pt idx="5">
                  <c:v>30400000</c:v>
                </c:pt>
                <c:pt idx="6">
                  <c:v>30480000</c:v>
                </c:pt>
                <c:pt idx="7">
                  <c:v>30560000</c:v>
                </c:pt>
                <c:pt idx="8">
                  <c:v>30640000</c:v>
                </c:pt>
                <c:pt idx="9">
                  <c:v>30720000</c:v>
                </c:pt>
                <c:pt idx="10">
                  <c:v>30800000</c:v>
                </c:pt>
                <c:pt idx="11">
                  <c:v>30880000</c:v>
                </c:pt>
                <c:pt idx="12">
                  <c:v>30960000</c:v>
                </c:pt>
                <c:pt idx="13">
                  <c:v>31040000</c:v>
                </c:pt>
                <c:pt idx="14">
                  <c:v>31120000</c:v>
                </c:pt>
                <c:pt idx="15">
                  <c:v>31200000</c:v>
                </c:pt>
                <c:pt idx="16">
                  <c:v>31280000</c:v>
                </c:pt>
                <c:pt idx="17">
                  <c:v>31360000</c:v>
                </c:pt>
                <c:pt idx="18">
                  <c:v>31440000</c:v>
                </c:pt>
                <c:pt idx="19">
                  <c:v>31520000</c:v>
                </c:pt>
                <c:pt idx="20">
                  <c:v>31600000</c:v>
                </c:pt>
                <c:pt idx="21">
                  <c:v>31680000</c:v>
                </c:pt>
                <c:pt idx="22">
                  <c:v>31760000</c:v>
                </c:pt>
                <c:pt idx="23">
                  <c:v>31840000</c:v>
                </c:pt>
                <c:pt idx="24">
                  <c:v>31920000</c:v>
                </c:pt>
                <c:pt idx="25">
                  <c:v>32000000</c:v>
                </c:pt>
                <c:pt idx="26">
                  <c:v>32080000</c:v>
                </c:pt>
                <c:pt idx="27">
                  <c:v>32160000</c:v>
                </c:pt>
                <c:pt idx="28">
                  <c:v>32240000</c:v>
                </c:pt>
                <c:pt idx="29">
                  <c:v>32320000</c:v>
                </c:pt>
                <c:pt idx="30">
                  <c:v>32400000</c:v>
                </c:pt>
                <c:pt idx="31">
                  <c:v>32480000</c:v>
                </c:pt>
                <c:pt idx="32">
                  <c:v>32560000</c:v>
                </c:pt>
                <c:pt idx="33">
                  <c:v>32640000</c:v>
                </c:pt>
                <c:pt idx="34">
                  <c:v>32720000</c:v>
                </c:pt>
                <c:pt idx="35">
                  <c:v>32800000</c:v>
                </c:pt>
                <c:pt idx="36">
                  <c:v>32880000</c:v>
                </c:pt>
                <c:pt idx="37">
                  <c:v>32960000</c:v>
                </c:pt>
                <c:pt idx="38">
                  <c:v>33040000</c:v>
                </c:pt>
                <c:pt idx="39">
                  <c:v>33120000</c:v>
                </c:pt>
                <c:pt idx="40">
                  <c:v>33200000</c:v>
                </c:pt>
                <c:pt idx="41">
                  <c:v>33280000</c:v>
                </c:pt>
                <c:pt idx="42">
                  <c:v>33360000</c:v>
                </c:pt>
                <c:pt idx="43">
                  <c:v>33440000</c:v>
                </c:pt>
                <c:pt idx="44">
                  <c:v>33520000</c:v>
                </c:pt>
                <c:pt idx="45">
                  <c:v>33600000</c:v>
                </c:pt>
                <c:pt idx="46">
                  <c:v>33680000</c:v>
                </c:pt>
                <c:pt idx="47">
                  <c:v>33760000</c:v>
                </c:pt>
                <c:pt idx="48">
                  <c:v>33840000</c:v>
                </c:pt>
                <c:pt idx="49">
                  <c:v>33920000</c:v>
                </c:pt>
                <c:pt idx="50">
                  <c:v>34000000</c:v>
                </c:pt>
                <c:pt idx="51">
                  <c:v>34080000</c:v>
                </c:pt>
                <c:pt idx="52">
                  <c:v>34160000</c:v>
                </c:pt>
                <c:pt idx="53">
                  <c:v>34240000</c:v>
                </c:pt>
                <c:pt idx="54">
                  <c:v>34320000</c:v>
                </c:pt>
                <c:pt idx="55">
                  <c:v>34400000</c:v>
                </c:pt>
                <c:pt idx="56">
                  <c:v>34480000</c:v>
                </c:pt>
                <c:pt idx="57">
                  <c:v>34560000</c:v>
                </c:pt>
                <c:pt idx="58">
                  <c:v>34640000</c:v>
                </c:pt>
                <c:pt idx="59">
                  <c:v>34720000</c:v>
                </c:pt>
                <c:pt idx="60">
                  <c:v>34800000</c:v>
                </c:pt>
                <c:pt idx="61">
                  <c:v>34880000</c:v>
                </c:pt>
                <c:pt idx="62">
                  <c:v>34960000</c:v>
                </c:pt>
                <c:pt idx="63">
                  <c:v>35040000</c:v>
                </c:pt>
                <c:pt idx="64">
                  <c:v>35120000</c:v>
                </c:pt>
                <c:pt idx="65">
                  <c:v>35200000</c:v>
                </c:pt>
                <c:pt idx="66">
                  <c:v>35280000</c:v>
                </c:pt>
                <c:pt idx="67">
                  <c:v>35360000</c:v>
                </c:pt>
                <c:pt idx="68">
                  <c:v>35440000</c:v>
                </c:pt>
                <c:pt idx="69">
                  <c:v>35520000</c:v>
                </c:pt>
                <c:pt idx="70">
                  <c:v>35600000</c:v>
                </c:pt>
                <c:pt idx="71">
                  <c:v>35680000</c:v>
                </c:pt>
                <c:pt idx="72">
                  <c:v>35760000</c:v>
                </c:pt>
                <c:pt idx="73">
                  <c:v>35840000</c:v>
                </c:pt>
                <c:pt idx="74">
                  <c:v>35920000</c:v>
                </c:pt>
                <c:pt idx="75">
                  <c:v>36000000</c:v>
                </c:pt>
                <c:pt idx="76">
                  <c:v>36080000</c:v>
                </c:pt>
                <c:pt idx="77">
                  <c:v>36160000</c:v>
                </c:pt>
                <c:pt idx="78">
                  <c:v>36240000</c:v>
                </c:pt>
                <c:pt idx="79">
                  <c:v>36320000</c:v>
                </c:pt>
                <c:pt idx="80">
                  <c:v>36400000</c:v>
                </c:pt>
                <c:pt idx="81">
                  <c:v>36480000</c:v>
                </c:pt>
                <c:pt idx="82">
                  <c:v>36560000</c:v>
                </c:pt>
                <c:pt idx="83">
                  <c:v>36640000</c:v>
                </c:pt>
                <c:pt idx="84">
                  <c:v>36720000</c:v>
                </c:pt>
                <c:pt idx="85">
                  <c:v>36800000</c:v>
                </c:pt>
                <c:pt idx="86">
                  <c:v>36880000</c:v>
                </c:pt>
                <c:pt idx="87">
                  <c:v>36960000</c:v>
                </c:pt>
                <c:pt idx="88">
                  <c:v>37040000</c:v>
                </c:pt>
                <c:pt idx="89">
                  <c:v>37120000</c:v>
                </c:pt>
                <c:pt idx="90">
                  <c:v>37200000</c:v>
                </c:pt>
                <c:pt idx="91">
                  <c:v>37280000</c:v>
                </c:pt>
                <c:pt idx="92">
                  <c:v>37360000</c:v>
                </c:pt>
                <c:pt idx="93">
                  <c:v>37440000</c:v>
                </c:pt>
                <c:pt idx="94">
                  <c:v>37520000</c:v>
                </c:pt>
                <c:pt idx="95">
                  <c:v>37600000</c:v>
                </c:pt>
                <c:pt idx="96">
                  <c:v>37680000</c:v>
                </c:pt>
                <c:pt idx="97">
                  <c:v>37760000</c:v>
                </c:pt>
                <c:pt idx="98">
                  <c:v>37840000</c:v>
                </c:pt>
                <c:pt idx="99">
                  <c:v>37920000</c:v>
                </c:pt>
                <c:pt idx="100">
                  <c:v>38000000</c:v>
                </c:pt>
                <c:pt idx="101">
                  <c:v>38080000</c:v>
                </c:pt>
                <c:pt idx="102">
                  <c:v>38160000</c:v>
                </c:pt>
                <c:pt idx="103">
                  <c:v>38240000</c:v>
                </c:pt>
                <c:pt idx="104">
                  <c:v>38320000</c:v>
                </c:pt>
                <c:pt idx="105">
                  <c:v>38400000</c:v>
                </c:pt>
                <c:pt idx="106">
                  <c:v>38480000</c:v>
                </c:pt>
                <c:pt idx="107">
                  <c:v>38560000</c:v>
                </c:pt>
                <c:pt idx="108">
                  <c:v>38640000</c:v>
                </c:pt>
                <c:pt idx="109">
                  <c:v>38720000</c:v>
                </c:pt>
                <c:pt idx="110">
                  <c:v>38800000</c:v>
                </c:pt>
                <c:pt idx="111">
                  <c:v>38880000</c:v>
                </c:pt>
                <c:pt idx="112">
                  <c:v>38960000</c:v>
                </c:pt>
                <c:pt idx="113">
                  <c:v>39040000</c:v>
                </c:pt>
                <c:pt idx="114">
                  <c:v>39120000</c:v>
                </c:pt>
                <c:pt idx="115">
                  <c:v>39200000</c:v>
                </c:pt>
                <c:pt idx="116">
                  <c:v>39280000</c:v>
                </c:pt>
                <c:pt idx="117">
                  <c:v>39360000</c:v>
                </c:pt>
                <c:pt idx="118">
                  <c:v>39440000</c:v>
                </c:pt>
                <c:pt idx="119">
                  <c:v>39520000</c:v>
                </c:pt>
                <c:pt idx="120">
                  <c:v>39600000</c:v>
                </c:pt>
                <c:pt idx="121">
                  <c:v>39680000</c:v>
                </c:pt>
                <c:pt idx="122">
                  <c:v>39760000</c:v>
                </c:pt>
                <c:pt idx="123">
                  <c:v>39840000</c:v>
                </c:pt>
                <c:pt idx="124">
                  <c:v>39920000</c:v>
                </c:pt>
                <c:pt idx="125">
                  <c:v>40000000</c:v>
                </c:pt>
                <c:pt idx="126">
                  <c:v>40080000</c:v>
                </c:pt>
                <c:pt idx="127">
                  <c:v>40160000</c:v>
                </c:pt>
                <c:pt idx="128">
                  <c:v>40240000</c:v>
                </c:pt>
                <c:pt idx="129">
                  <c:v>40320000</c:v>
                </c:pt>
                <c:pt idx="130">
                  <c:v>40400000</c:v>
                </c:pt>
                <c:pt idx="131">
                  <c:v>40480000</c:v>
                </c:pt>
                <c:pt idx="132">
                  <c:v>40560000</c:v>
                </c:pt>
                <c:pt idx="133">
                  <c:v>40640000</c:v>
                </c:pt>
                <c:pt idx="134">
                  <c:v>40720000</c:v>
                </c:pt>
                <c:pt idx="135">
                  <c:v>40800000</c:v>
                </c:pt>
                <c:pt idx="136">
                  <c:v>40880000</c:v>
                </c:pt>
                <c:pt idx="137">
                  <c:v>40960000</c:v>
                </c:pt>
                <c:pt idx="138">
                  <c:v>41040000</c:v>
                </c:pt>
                <c:pt idx="139">
                  <c:v>41120000</c:v>
                </c:pt>
                <c:pt idx="140">
                  <c:v>41200000</c:v>
                </c:pt>
                <c:pt idx="141">
                  <c:v>41280000</c:v>
                </c:pt>
                <c:pt idx="142">
                  <c:v>41360000</c:v>
                </c:pt>
                <c:pt idx="143">
                  <c:v>41440000</c:v>
                </c:pt>
                <c:pt idx="144">
                  <c:v>41520000</c:v>
                </c:pt>
                <c:pt idx="145">
                  <c:v>41600000</c:v>
                </c:pt>
                <c:pt idx="146">
                  <c:v>41680000</c:v>
                </c:pt>
                <c:pt idx="147">
                  <c:v>41760000</c:v>
                </c:pt>
                <c:pt idx="148">
                  <c:v>41840000</c:v>
                </c:pt>
                <c:pt idx="149">
                  <c:v>41920000</c:v>
                </c:pt>
                <c:pt idx="150">
                  <c:v>42000000</c:v>
                </c:pt>
                <c:pt idx="151">
                  <c:v>42080000</c:v>
                </c:pt>
                <c:pt idx="152">
                  <c:v>42160000</c:v>
                </c:pt>
                <c:pt idx="153">
                  <c:v>42240000</c:v>
                </c:pt>
                <c:pt idx="154">
                  <c:v>42320000</c:v>
                </c:pt>
                <c:pt idx="155">
                  <c:v>42400000</c:v>
                </c:pt>
                <c:pt idx="156">
                  <c:v>42480000</c:v>
                </c:pt>
                <c:pt idx="157">
                  <c:v>42560000</c:v>
                </c:pt>
                <c:pt idx="158">
                  <c:v>42640000</c:v>
                </c:pt>
                <c:pt idx="159">
                  <c:v>42720000</c:v>
                </c:pt>
                <c:pt idx="160">
                  <c:v>42800000</c:v>
                </c:pt>
                <c:pt idx="161">
                  <c:v>42880000</c:v>
                </c:pt>
                <c:pt idx="162">
                  <c:v>42960000</c:v>
                </c:pt>
                <c:pt idx="163">
                  <c:v>43040000</c:v>
                </c:pt>
                <c:pt idx="164">
                  <c:v>43120000</c:v>
                </c:pt>
                <c:pt idx="165">
                  <c:v>43200000</c:v>
                </c:pt>
                <c:pt idx="166">
                  <c:v>43280000</c:v>
                </c:pt>
                <c:pt idx="167">
                  <c:v>43360000</c:v>
                </c:pt>
                <c:pt idx="168">
                  <c:v>43440000</c:v>
                </c:pt>
                <c:pt idx="169">
                  <c:v>43520000</c:v>
                </c:pt>
                <c:pt idx="170">
                  <c:v>43600000</c:v>
                </c:pt>
                <c:pt idx="171">
                  <c:v>43680000</c:v>
                </c:pt>
                <c:pt idx="172">
                  <c:v>43760000</c:v>
                </c:pt>
                <c:pt idx="173">
                  <c:v>43840000</c:v>
                </c:pt>
                <c:pt idx="174">
                  <c:v>43920000</c:v>
                </c:pt>
                <c:pt idx="175">
                  <c:v>44000000</c:v>
                </c:pt>
                <c:pt idx="176">
                  <c:v>44080000</c:v>
                </c:pt>
                <c:pt idx="177">
                  <c:v>44160000</c:v>
                </c:pt>
                <c:pt idx="178">
                  <c:v>44240000</c:v>
                </c:pt>
                <c:pt idx="179">
                  <c:v>44320000</c:v>
                </c:pt>
                <c:pt idx="180">
                  <c:v>44400000</c:v>
                </c:pt>
                <c:pt idx="181">
                  <c:v>44480000</c:v>
                </c:pt>
                <c:pt idx="182">
                  <c:v>44560000</c:v>
                </c:pt>
                <c:pt idx="183">
                  <c:v>44640000</c:v>
                </c:pt>
                <c:pt idx="184">
                  <c:v>44720000</c:v>
                </c:pt>
                <c:pt idx="185">
                  <c:v>44800000</c:v>
                </c:pt>
                <c:pt idx="186">
                  <c:v>44880000</c:v>
                </c:pt>
                <c:pt idx="187">
                  <c:v>44960000</c:v>
                </c:pt>
                <c:pt idx="188">
                  <c:v>45040000</c:v>
                </c:pt>
                <c:pt idx="189">
                  <c:v>45120000</c:v>
                </c:pt>
                <c:pt idx="190">
                  <c:v>45200000</c:v>
                </c:pt>
                <c:pt idx="191">
                  <c:v>45280000</c:v>
                </c:pt>
                <c:pt idx="192">
                  <c:v>45360000</c:v>
                </c:pt>
                <c:pt idx="193">
                  <c:v>45440000</c:v>
                </c:pt>
                <c:pt idx="194">
                  <c:v>45520000</c:v>
                </c:pt>
                <c:pt idx="195">
                  <c:v>45600000</c:v>
                </c:pt>
                <c:pt idx="196">
                  <c:v>45680000</c:v>
                </c:pt>
                <c:pt idx="197">
                  <c:v>45760000</c:v>
                </c:pt>
                <c:pt idx="198">
                  <c:v>45840000</c:v>
                </c:pt>
                <c:pt idx="199">
                  <c:v>45920000</c:v>
                </c:pt>
                <c:pt idx="200">
                  <c:v>46000000</c:v>
                </c:pt>
                <c:pt idx="201">
                  <c:v>46080000</c:v>
                </c:pt>
                <c:pt idx="202">
                  <c:v>46160000</c:v>
                </c:pt>
                <c:pt idx="203">
                  <c:v>46240000</c:v>
                </c:pt>
                <c:pt idx="204">
                  <c:v>46320000</c:v>
                </c:pt>
                <c:pt idx="205">
                  <c:v>46400000</c:v>
                </c:pt>
                <c:pt idx="206">
                  <c:v>46480000</c:v>
                </c:pt>
                <c:pt idx="207">
                  <c:v>46560000</c:v>
                </c:pt>
                <c:pt idx="208">
                  <c:v>46640000</c:v>
                </c:pt>
                <c:pt idx="209">
                  <c:v>46720000</c:v>
                </c:pt>
                <c:pt idx="210">
                  <c:v>46800000</c:v>
                </c:pt>
                <c:pt idx="211">
                  <c:v>46880000</c:v>
                </c:pt>
                <c:pt idx="212">
                  <c:v>46960000</c:v>
                </c:pt>
                <c:pt idx="213">
                  <c:v>47040000</c:v>
                </c:pt>
                <c:pt idx="214">
                  <c:v>47120000</c:v>
                </c:pt>
                <c:pt idx="215">
                  <c:v>47200000</c:v>
                </c:pt>
                <c:pt idx="216">
                  <c:v>47280000</c:v>
                </c:pt>
                <c:pt idx="217">
                  <c:v>47360000</c:v>
                </c:pt>
                <c:pt idx="218">
                  <c:v>47440000</c:v>
                </c:pt>
                <c:pt idx="219">
                  <c:v>47520000</c:v>
                </c:pt>
                <c:pt idx="220">
                  <c:v>47600000</c:v>
                </c:pt>
                <c:pt idx="221">
                  <c:v>47680000</c:v>
                </c:pt>
                <c:pt idx="222">
                  <c:v>47760000</c:v>
                </c:pt>
                <c:pt idx="223">
                  <c:v>47840000</c:v>
                </c:pt>
                <c:pt idx="224">
                  <c:v>47920000</c:v>
                </c:pt>
                <c:pt idx="225">
                  <c:v>48000000</c:v>
                </c:pt>
                <c:pt idx="226">
                  <c:v>48080000</c:v>
                </c:pt>
                <c:pt idx="227">
                  <c:v>48160000</c:v>
                </c:pt>
                <c:pt idx="228">
                  <c:v>48240000</c:v>
                </c:pt>
                <c:pt idx="229">
                  <c:v>48320000</c:v>
                </c:pt>
                <c:pt idx="230">
                  <c:v>48400000</c:v>
                </c:pt>
                <c:pt idx="231">
                  <c:v>48480000</c:v>
                </c:pt>
                <c:pt idx="232">
                  <c:v>48560000</c:v>
                </c:pt>
                <c:pt idx="233">
                  <c:v>48640000</c:v>
                </c:pt>
                <c:pt idx="234">
                  <c:v>48720000</c:v>
                </c:pt>
                <c:pt idx="235">
                  <c:v>48800000</c:v>
                </c:pt>
                <c:pt idx="236">
                  <c:v>48880000</c:v>
                </c:pt>
                <c:pt idx="237">
                  <c:v>48960000</c:v>
                </c:pt>
                <c:pt idx="238">
                  <c:v>49040000</c:v>
                </c:pt>
                <c:pt idx="239">
                  <c:v>49120000</c:v>
                </c:pt>
                <c:pt idx="240">
                  <c:v>49200000</c:v>
                </c:pt>
                <c:pt idx="241">
                  <c:v>49280000</c:v>
                </c:pt>
                <c:pt idx="242">
                  <c:v>49360000</c:v>
                </c:pt>
                <c:pt idx="243">
                  <c:v>49440000</c:v>
                </c:pt>
                <c:pt idx="244">
                  <c:v>49520000</c:v>
                </c:pt>
                <c:pt idx="245">
                  <c:v>49600000</c:v>
                </c:pt>
                <c:pt idx="246">
                  <c:v>49680000</c:v>
                </c:pt>
                <c:pt idx="247">
                  <c:v>49760000</c:v>
                </c:pt>
                <c:pt idx="248">
                  <c:v>49840000</c:v>
                </c:pt>
                <c:pt idx="249">
                  <c:v>49920000</c:v>
                </c:pt>
                <c:pt idx="250">
                  <c:v>50000000</c:v>
                </c:pt>
                <c:pt idx="251">
                  <c:v>50080000</c:v>
                </c:pt>
                <c:pt idx="252">
                  <c:v>50160000</c:v>
                </c:pt>
                <c:pt idx="253">
                  <c:v>50240000</c:v>
                </c:pt>
                <c:pt idx="254">
                  <c:v>50320000</c:v>
                </c:pt>
                <c:pt idx="255">
                  <c:v>50400000</c:v>
                </c:pt>
                <c:pt idx="256">
                  <c:v>50480000</c:v>
                </c:pt>
                <c:pt idx="257">
                  <c:v>50560000</c:v>
                </c:pt>
                <c:pt idx="258">
                  <c:v>50640000</c:v>
                </c:pt>
                <c:pt idx="259">
                  <c:v>50720000</c:v>
                </c:pt>
                <c:pt idx="260">
                  <c:v>50800000</c:v>
                </c:pt>
                <c:pt idx="261">
                  <c:v>50880000</c:v>
                </c:pt>
                <c:pt idx="262">
                  <c:v>50960000</c:v>
                </c:pt>
                <c:pt idx="263">
                  <c:v>51040000</c:v>
                </c:pt>
                <c:pt idx="264">
                  <c:v>51120000</c:v>
                </c:pt>
                <c:pt idx="265">
                  <c:v>51200000</c:v>
                </c:pt>
                <c:pt idx="266">
                  <c:v>51280000</c:v>
                </c:pt>
                <c:pt idx="267">
                  <c:v>51360000</c:v>
                </c:pt>
                <c:pt idx="268">
                  <c:v>51440000</c:v>
                </c:pt>
                <c:pt idx="269">
                  <c:v>51520000</c:v>
                </c:pt>
                <c:pt idx="270">
                  <c:v>51600000</c:v>
                </c:pt>
                <c:pt idx="271">
                  <c:v>51680000</c:v>
                </c:pt>
                <c:pt idx="272">
                  <c:v>51760000</c:v>
                </c:pt>
                <c:pt idx="273">
                  <c:v>51840000</c:v>
                </c:pt>
                <c:pt idx="274">
                  <c:v>51920000</c:v>
                </c:pt>
                <c:pt idx="275">
                  <c:v>52000000</c:v>
                </c:pt>
                <c:pt idx="276">
                  <c:v>52080000</c:v>
                </c:pt>
                <c:pt idx="277">
                  <c:v>52160000</c:v>
                </c:pt>
                <c:pt idx="278">
                  <c:v>52240000</c:v>
                </c:pt>
                <c:pt idx="279">
                  <c:v>52320000</c:v>
                </c:pt>
                <c:pt idx="280">
                  <c:v>52400000</c:v>
                </c:pt>
                <c:pt idx="281">
                  <c:v>52480000</c:v>
                </c:pt>
                <c:pt idx="282">
                  <c:v>52560000</c:v>
                </c:pt>
                <c:pt idx="283">
                  <c:v>52640000</c:v>
                </c:pt>
                <c:pt idx="284">
                  <c:v>52720000</c:v>
                </c:pt>
                <c:pt idx="285">
                  <c:v>52800000</c:v>
                </c:pt>
                <c:pt idx="286">
                  <c:v>52880000</c:v>
                </c:pt>
                <c:pt idx="287">
                  <c:v>52960000</c:v>
                </c:pt>
                <c:pt idx="288">
                  <c:v>53040000</c:v>
                </c:pt>
                <c:pt idx="289">
                  <c:v>53120000</c:v>
                </c:pt>
                <c:pt idx="290">
                  <c:v>53200000</c:v>
                </c:pt>
                <c:pt idx="291">
                  <c:v>53280000</c:v>
                </c:pt>
                <c:pt idx="292">
                  <c:v>53360000</c:v>
                </c:pt>
                <c:pt idx="293">
                  <c:v>53440000</c:v>
                </c:pt>
                <c:pt idx="294">
                  <c:v>53520000</c:v>
                </c:pt>
                <c:pt idx="295">
                  <c:v>53600000</c:v>
                </c:pt>
                <c:pt idx="296">
                  <c:v>53680000</c:v>
                </c:pt>
                <c:pt idx="297">
                  <c:v>53760000</c:v>
                </c:pt>
                <c:pt idx="298">
                  <c:v>53840000</c:v>
                </c:pt>
                <c:pt idx="299">
                  <c:v>53920000</c:v>
                </c:pt>
                <c:pt idx="300">
                  <c:v>54000000</c:v>
                </c:pt>
                <c:pt idx="301">
                  <c:v>54080000</c:v>
                </c:pt>
                <c:pt idx="302">
                  <c:v>54160000</c:v>
                </c:pt>
                <c:pt idx="303">
                  <c:v>54240000</c:v>
                </c:pt>
                <c:pt idx="304">
                  <c:v>54320000</c:v>
                </c:pt>
                <c:pt idx="305">
                  <c:v>54400000</c:v>
                </c:pt>
                <c:pt idx="306">
                  <c:v>54480000</c:v>
                </c:pt>
                <c:pt idx="307">
                  <c:v>54560000</c:v>
                </c:pt>
                <c:pt idx="308">
                  <c:v>54640000</c:v>
                </c:pt>
                <c:pt idx="309">
                  <c:v>54720000</c:v>
                </c:pt>
                <c:pt idx="310">
                  <c:v>54800000</c:v>
                </c:pt>
                <c:pt idx="311">
                  <c:v>54880000</c:v>
                </c:pt>
                <c:pt idx="312">
                  <c:v>54960000</c:v>
                </c:pt>
                <c:pt idx="313">
                  <c:v>55040000</c:v>
                </c:pt>
                <c:pt idx="314">
                  <c:v>55120000</c:v>
                </c:pt>
                <c:pt idx="315">
                  <c:v>55200000</c:v>
                </c:pt>
                <c:pt idx="316">
                  <c:v>55280000</c:v>
                </c:pt>
                <c:pt idx="317">
                  <c:v>55360000</c:v>
                </c:pt>
                <c:pt idx="318">
                  <c:v>55440000</c:v>
                </c:pt>
                <c:pt idx="319">
                  <c:v>55520000</c:v>
                </c:pt>
                <c:pt idx="320">
                  <c:v>55600000</c:v>
                </c:pt>
                <c:pt idx="321">
                  <c:v>55680000</c:v>
                </c:pt>
                <c:pt idx="322">
                  <c:v>55760000</c:v>
                </c:pt>
                <c:pt idx="323">
                  <c:v>55840000</c:v>
                </c:pt>
                <c:pt idx="324">
                  <c:v>55920000</c:v>
                </c:pt>
                <c:pt idx="325">
                  <c:v>56000000</c:v>
                </c:pt>
                <c:pt idx="326">
                  <c:v>56080000</c:v>
                </c:pt>
                <c:pt idx="327">
                  <c:v>56160000</c:v>
                </c:pt>
                <c:pt idx="328">
                  <c:v>56240000</c:v>
                </c:pt>
                <c:pt idx="329">
                  <c:v>56320000</c:v>
                </c:pt>
                <c:pt idx="330">
                  <c:v>56400000</c:v>
                </c:pt>
                <c:pt idx="331">
                  <c:v>56480000</c:v>
                </c:pt>
                <c:pt idx="332">
                  <c:v>56560000</c:v>
                </c:pt>
                <c:pt idx="333">
                  <c:v>56640000</c:v>
                </c:pt>
                <c:pt idx="334">
                  <c:v>56720000</c:v>
                </c:pt>
                <c:pt idx="335">
                  <c:v>56800000</c:v>
                </c:pt>
                <c:pt idx="336">
                  <c:v>56880000</c:v>
                </c:pt>
                <c:pt idx="337">
                  <c:v>56960000</c:v>
                </c:pt>
                <c:pt idx="338">
                  <c:v>57040000</c:v>
                </c:pt>
                <c:pt idx="339">
                  <c:v>57120000</c:v>
                </c:pt>
                <c:pt idx="340">
                  <c:v>57200000</c:v>
                </c:pt>
                <c:pt idx="341">
                  <c:v>57280000</c:v>
                </c:pt>
                <c:pt idx="342">
                  <c:v>57360000</c:v>
                </c:pt>
                <c:pt idx="343">
                  <c:v>57440000</c:v>
                </c:pt>
                <c:pt idx="344">
                  <c:v>57520000</c:v>
                </c:pt>
                <c:pt idx="345">
                  <c:v>57600000</c:v>
                </c:pt>
                <c:pt idx="346">
                  <c:v>57680000</c:v>
                </c:pt>
                <c:pt idx="347">
                  <c:v>57760000</c:v>
                </c:pt>
                <c:pt idx="348">
                  <c:v>57840000</c:v>
                </c:pt>
                <c:pt idx="349">
                  <c:v>57920000</c:v>
                </c:pt>
                <c:pt idx="350">
                  <c:v>58000000</c:v>
                </c:pt>
                <c:pt idx="351">
                  <c:v>58080000</c:v>
                </c:pt>
                <c:pt idx="352">
                  <c:v>58160000</c:v>
                </c:pt>
                <c:pt idx="353">
                  <c:v>58240000</c:v>
                </c:pt>
                <c:pt idx="354">
                  <c:v>58320000</c:v>
                </c:pt>
                <c:pt idx="355">
                  <c:v>58400000</c:v>
                </c:pt>
                <c:pt idx="356">
                  <c:v>58480000</c:v>
                </c:pt>
                <c:pt idx="357">
                  <c:v>58560000</c:v>
                </c:pt>
                <c:pt idx="358">
                  <c:v>58640000</c:v>
                </c:pt>
                <c:pt idx="359">
                  <c:v>58720000</c:v>
                </c:pt>
                <c:pt idx="360">
                  <c:v>58800000</c:v>
                </c:pt>
                <c:pt idx="361">
                  <c:v>58880000</c:v>
                </c:pt>
                <c:pt idx="362">
                  <c:v>58960000</c:v>
                </c:pt>
                <c:pt idx="363">
                  <c:v>59040000</c:v>
                </c:pt>
                <c:pt idx="364">
                  <c:v>59120000</c:v>
                </c:pt>
                <c:pt idx="365">
                  <c:v>59200000</c:v>
                </c:pt>
                <c:pt idx="366">
                  <c:v>59280000</c:v>
                </c:pt>
                <c:pt idx="367">
                  <c:v>59360000</c:v>
                </c:pt>
                <c:pt idx="368">
                  <c:v>59440000</c:v>
                </c:pt>
                <c:pt idx="369">
                  <c:v>59520000</c:v>
                </c:pt>
                <c:pt idx="370">
                  <c:v>59600000</c:v>
                </c:pt>
                <c:pt idx="371">
                  <c:v>59680000</c:v>
                </c:pt>
                <c:pt idx="372">
                  <c:v>59760000</c:v>
                </c:pt>
                <c:pt idx="373">
                  <c:v>59840000</c:v>
                </c:pt>
                <c:pt idx="374">
                  <c:v>59920000</c:v>
                </c:pt>
                <c:pt idx="375">
                  <c:v>60000000</c:v>
                </c:pt>
                <c:pt idx="376">
                  <c:v>60080000</c:v>
                </c:pt>
                <c:pt idx="377">
                  <c:v>60160000</c:v>
                </c:pt>
                <c:pt idx="378">
                  <c:v>60240000</c:v>
                </c:pt>
                <c:pt idx="379">
                  <c:v>60320000</c:v>
                </c:pt>
                <c:pt idx="380">
                  <c:v>60400000</c:v>
                </c:pt>
                <c:pt idx="381">
                  <c:v>60480000</c:v>
                </c:pt>
                <c:pt idx="382">
                  <c:v>60560000</c:v>
                </c:pt>
                <c:pt idx="383">
                  <c:v>60640000</c:v>
                </c:pt>
                <c:pt idx="384">
                  <c:v>60720000</c:v>
                </c:pt>
                <c:pt idx="385">
                  <c:v>60800000</c:v>
                </c:pt>
                <c:pt idx="386">
                  <c:v>60880000</c:v>
                </c:pt>
                <c:pt idx="387">
                  <c:v>60960000</c:v>
                </c:pt>
                <c:pt idx="388">
                  <c:v>61040000</c:v>
                </c:pt>
                <c:pt idx="389">
                  <c:v>61120000</c:v>
                </c:pt>
                <c:pt idx="390">
                  <c:v>61200000</c:v>
                </c:pt>
                <c:pt idx="391">
                  <c:v>61280000</c:v>
                </c:pt>
                <c:pt idx="392">
                  <c:v>61360000</c:v>
                </c:pt>
                <c:pt idx="393">
                  <c:v>61440000</c:v>
                </c:pt>
                <c:pt idx="394">
                  <c:v>61520000</c:v>
                </c:pt>
                <c:pt idx="395">
                  <c:v>61600000</c:v>
                </c:pt>
                <c:pt idx="396">
                  <c:v>61680000</c:v>
                </c:pt>
                <c:pt idx="397">
                  <c:v>61760000</c:v>
                </c:pt>
                <c:pt idx="398">
                  <c:v>61840000</c:v>
                </c:pt>
                <c:pt idx="399">
                  <c:v>61920000</c:v>
                </c:pt>
                <c:pt idx="400">
                  <c:v>62000000</c:v>
                </c:pt>
                <c:pt idx="401">
                  <c:v>62080000</c:v>
                </c:pt>
                <c:pt idx="402">
                  <c:v>62160000</c:v>
                </c:pt>
                <c:pt idx="403">
                  <c:v>62240000</c:v>
                </c:pt>
                <c:pt idx="404">
                  <c:v>62320000</c:v>
                </c:pt>
                <c:pt idx="405">
                  <c:v>62400000</c:v>
                </c:pt>
                <c:pt idx="406">
                  <c:v>62480000</c:v>
                </c:pt>
                <c:pt idx="407">
                  <c:v>62560000</c:v>
                </c:pt>
                <c:pt idx="408">
                  <c:v>62640000</c:v>
                </c:pt>
                <c:pt idx="409">
                  <c:v>62720000</c:v>
                </c:pt>
                <c:pt idx="410">
                  <c:v>62800000</c:v>
                </c:pt>
                <c:pt idx="411">
                  <c:v>62880000</c:v>
                </c:pt>
                <c:pt idx="412">
                  <c:v>62960000</c:v>
                </c:pt>
                <c:pt idx="413">
                  <c:v>63040000</c:v>
                </c:pt>
                <c:pt idx="414">
                  <c:v>63120000</c:v>
                </c:pt>
                <c:pt idx="415">
                  <c:v>63200000</c:v>
                </c:pt>
                <c:pt idx="416">
                  <c:v>63280000</c:v>
                </c:pt>
                <c:pt idx="417">
                  <c:v>63360000</c:v>
                </c:pt>
                <c:pt idx="418">
                  <c:v>63440000</c:v>
                </c:pt>
                <c:pt idx="419">
                  <c:v>63520000</c:v>
                </c:pt>
                <c:pt idx="420">
                  <c:v>63600000</c:v>
                </c:pt>
                <c:pt idx="421">
                  <c:v>63680000</c:v>
                </c:pt>
                <c:pt idx="422">
                  <c:v>63760000</c:v>
                </c:pt>
                <c:pt idx="423">
                  <c:v>63840000</c:v>
                </c:pt>
                <c:pt idx="424">
                  <c:v>63920000</c:v>
                </c:pt>
                <c:pt idx="425">
                  <c:v>64000000</c:v>
                </c:pt>
                <c:pt idx="426">
                  <c:v>64080000</c:v>
                </c:pt>
                <c:pt idx="427">
                  <c:v>64160000</c:v>
                </c:pt>
                <c:pt idx="428">
                  <c:v>64240000</c:v>
                </c:pt>
                <c:pt idx="429">
                  <c:v>64320000</c:v>
                </c:pt>
                <c:pt idx="430">
                  <c:v>64400000</c:v>
                </c:pt>
                <c:pt idx="431">
                  <c:v>64480000</c:v>
                </c:pt>
                <c:pt idx="432">
                  <c:v>64560000</c:v>
                </c:pt>
                <c:pt idx="433">
                  <c:v>64640000</c:v>
                </c:pt>
                <c:pt idx="434">
                  <c:v>64720000</c:v>
                </c:pt>
                <c:pt idx="435">
                  <c:v>64800000</c:v>
                </c:pt>
                <c:pt idx="436">
                  <c:v>64880000</c:v>
                </c:pt>
                <c:pt idx="437">
                  <c:v>64960000</c:v>
                </c:pt>
                <c:pt idx="438">
                  <c:v>65040000</c:v>
                </c:pt>
                <c:pt idx="439">
                  <c:v>65120000</c:v>
                </c:pt>
                <c:pt idx="440">
                  <c:v>65200000</c:v>
                </c:pt>
                <c:pt idx="441">
                  <c:v>65280000</c:v>
                </c:pt>
                <c:pt idx="442">
                  <c:v>65360000</c:v>
                </c:pt>
                <c:pt idx="443">
                  <c:v>65440000</c:v>
                </c:pt>
                <c:pt idx="444">
                  <c:v>65520000</c:v>
                </c:pt>
                <c:pt idx="445">
                  <c:v>65600000</c:v>
                </c:pt>
                <c:pt idx="446">
                  <c:v>65680000</c:v>
                </c:pt>
                <c:pt idx="447">
                  <c:v>65760000</c:v>
                </c:pt>
                <c:pt idx="448">
                  <c:v>65840000</c:v>
                </c:pt>
                <c:pt idx="449">
                  <c:v>65920000</c:v>
                </c:pt>
                <c:pt idx="450">
                  <c:v>66000000</c:v>
                </c:pt>
                <c:pt idx="451">
                  <c:v>66080000</c:v>
                </c:pt>
                <c:pt idx="452">
                  <c:v>66160000</c:v>
                </c:pt>
                <c:pt idx="453">
                  <c:v>66240000</c:v>
                </c:pt>
                <c:pt idx="454">
                  <c:v>66320000</c:v>
                </c:pt>
                <c:pt idx="455">
                  <c:v>66400000</c:v>
                </c:pt>
                <c:pt idx="456">
                  <c:v>66480000</c:v>
                </c:pt>
                <c:pt idx="457">
                  <c:v>66560000</c:v>
                </c:pt>
                <c:pt idx="458">
                  <c:v>66640000</c:v>
                </c:pt>
                <c:pt idx="459">
                  <c:v>66720000</c:v>
                </c:pt>
                <c:pt idx="460">
                  <c:v>66800000</c:v>
                </c:pt>
                <c:pt idx="461">
                  <c:v>66880000</c:v>
                </c:pt>
                <c:pt idx="462">
                  <c:v>66960000</c:v>
                </c:pt>
                <c:pt idx="463">
                  <c:v>67040000</c:v>
                </c:pt>
                <c:pt idx="464">
                  <c:v>67120000</c:v>
                </c:pt>
                <c:pt idx="465">
                  <c:v>67200000</c:v>
                </c:pt>
                <c:pt idx="466">
                  <c:v>67280000</c:v>
                </c:pt>
                <c:pt idx="467">
                  <c:v>67360000</c:v>
                </c:pt>
                <c:pt idx="468">
                  <c:v>67440000</c:v>
                </c:pt>
                <c:pt idx="469">
                  <c:v>67520000</c:v>
                </c:pt>
                <c:pt idx="470">
                  <c:v>67600000</c:v>
                </c:pt>
                <c:pt idx="471">
                  <c:v>67680000</c:v>
                </c:pt>
                <c:pt idx="472">
                  <c:v>67760000</c:v>
                </c:pt>
                <c:pt idx="473">
                  <c:v>67840000</c:v>
                </c:pt>
                <c:pt idx="474">
                  <c:v>67920000</c:v>
                </c:pt>
                <c:pt idx="475">
                  <c:v>68000000</c:v>
                </c:pt>
                <c:pt idx="476">
                  <c:v>68080000</c:v>
                </c:pt>
                <c:pt idx="477">
                  <c:v>68160000</c:v>
                </c:pt>
                <c:pt idx="478">
                  <c:v>68240000</c:v>
                </c:pt>
                <c:pt idx="479">
                  <c:v>68320000</c:v>
                </c:pt>
                <c:pt idx="480">
                  <c:v>68400000</c:v>
                </c:pt>
                <c:pt idx="481">
                  <c:v>68480000</c:v>
                </c:pt>
                <c:pt idx="482">
                  <c:v>68560000</c:v>
                </c:pt>
                <c:pt idx="483">
                  <c:v>68640000</c:v>
                </c:pt>
                <c:pt idx="484">
                  <c:v>68720000</c:v>
                </c:pt>
                <c:pt idx="485">
                  <c:v>68800000</c:v>
                </c:pt>
                <c:pt idx="486">
                  <c:v>68880000</c:v>
                </c:pt>
                <c:pt idx="487">
                  <c:v>68960000</c:v>
                </c:pt>
                <c:pt idx="488">
                  <c:v>69040000</c:v>
                </c:pt>
                <c:pt idx="489">
                  <c:v>69120000</c:v>
                </c:pt>
                <c:pt idx="490">
                  <c:v>69200000</c:v>
                </c:pt>
                <c:pt idx="491">
                  <c:v>69280000</c:v>
                </c:pt>
                <c:pt idx="492">
                  <c:v>69360000</c:v>
                </c:pt>
                <c:pt idx="493">
                  <c:v>69440000</c:v>
                </c:pt>
                <c:pt idx="494">
                  <c:v>69520000</c:v>
                </c:pt>
                <c:pt idx="495">
                  <c:v>69600000</c:v>
                </c:pt>
                <c:pt idx="496">
                  <c:v>69680000</c:v>
                </c:pt>
                <c:pt idx="497">
                  <c:v>69760000</c:v>
                </c:pt>
                <c:pt idx="498">
                  <c:v>69840000</c:v>
                </c:pt>
                <c:pt idx="499">
                  <c:v>69920000</c:v>
                </c:pt>
                <c:pt idx="500">
                  <c:v>70000000</c:v>
                </c:pt>
                <c:pt idx="501">
                  <c:v>70080000</c:v>
                </c:pt>
                <c:pt idx="502">
                  <c:v>70160000</c:v>
                </c:pt>
                <c:pt idx="503">
                  <c:v>70240000</c:v>
                </c:pt>
                <c:pt idx="504">
                  <c:v>70320000</c:v>
                </c:pt>
                <c:pt idx="505">
                  <c:v>70400000</c:v>
                </c:pt>
                <c:pt idx="506">
                  <c:v>70480000</c:v>
                </c:pt>
                <c:pt idx="507">
                  <c:v>70560000</c:v>
                </c:pt>
                <c:pt idx="508">
                  <c:v>70640000</c:v>
                </c:pt>
                <c:pt idx="509">
                  <c:v>70720000</c:v>
                </c:pt>
                <c:pt idx="510">
                  <c:v>70800000</c:v>
                </c:pt>
                <c:pt idx="511">
                  <c:v>70880000</c:v>
                </c:pt>
                <c:pt idx="512">
                  <c:v>70960000</c:v>
                </c:pt>
                <c:pt idx="513">
                  <c:v>71040000</c:v>
                </c:pt>
                <c:pt idx="514">
                  <c:v>71120000</c:v>
                </c:pt>
                <c:pt idx="515">
                  <c:v>71200000</c:v>
                </c:pt>
                <c:pt idx="516">
                  <c:v>71280000</c:v>
                </c:pt>
                <c:pt idx="517">
                  <c:v>71360000</c:v>
                </c:pt>
                <c:pt idx="518">
                  <c:v>71440000</c:v>
                </c:pt>
                <c:pt idx="519">
                  <c:v>71520000</c:v>
                </c:pt>
                <c:pt idx="520">
                  <c:v>71600000</c:v>
                </c:pt>
                <c:pt idx="521">
                  <c:v>71680000</c:v>
                </c:pt>
                <c:pt idx="522">
                  <c:v>71760000</c:v>
                </c:pt>
                <c:pt idx="523">
                  <c:v>71840000</c:v>
                </c:pt>
                <c:pt idx="524">
                  <c:v>71920000</c:v>
                </c:pt>
                <c:pt idx="525">
                  <c:v>72000000</c:v>
                </c:pt>
                <c:pt idx="526">
                  <c:v>72080000</c:v>
                </c:pt>
                <c:pt idx="527">
                  <c:v>72160000</c:v>
                </c:pt>
                <c:pt idx="528">
                  <c:v>72240000</c:v>
                </c:pt>
                <c:pt idx="529">
                  <c:v>72320000</c:v>
                </c:pt>
                <c:pt idx="530">
                  <c:v>72400000</c:v>
                </c:pt>
                <c:pt idx="531">
                  <c:v>72480000</c:v>
                </c:pt>
                <c:pt idx="532">
                  <c:v>72560000</c:v>
                </c:pt>
                <c:pt idx="533">
                  <c:v>72640000</c:v>
                </c:pt>
                <c:pt idx="534">
                  <c:v>72720000</c:v>
                </c:pt>
                <c:pt idx="535">
                  <c:v>72800000</c:v>
                </c:pt>
                <c:pt idx="536">
                  <c:v>72880000</c:v>
                </c:pt>
                <c:pt idx="537">
                  <c:v>72960000</c:v>
                </c:pt>
                <c:pt idx="538">
                  <c:v>73040000</c:v>
                </c:pt>
                <c:pt idx="539">
                  <c:v>73120000</c:v>
                </c:pt>
                <c:pt idx="540">
                  <c:v>73200000</c:v>
                </c:pt>
                <c:pt idx="541">
                  <c:v>73280000</c:v>
                </c:pt>
                <c:pt idx="542">
                  <c:v>73360000</c:v>
                </c:pt>
                <c:pt idx="543">
                  <c:v>73440000</c:v>
                </c:pt>
                <c:pt idx="544">
                  <c:v>73520000</c:v>
                </c:pt>
                <c:pt idx="545">
                  <c:v>73600000</c:v>
                </c:pt>
                <c:pt idx="546">
                  <c:v>73680000</c:v>
                </c:pt>
                <c:pt idx="547">
                  <c:v>73760000</c:v>
                </c:pt>
                <c:pt idx="548">
                  <c:v>73840000</c:v>
                </c:pt>
                <c:pt idx="549">
                  <c:v>73920000</c:v>
                </c:pt>
                <c:pt idx="550">
                  <c:v>74000000</c:v>
                </c:pt>
                <c:pt idx="551">
                  <c:v>74080000</c:v>
                </c:pt>
                <c:pt idx="552">
                  <c:v>74160000</c:v>
                </c:pt>
                <c:pt idx="553">
                  <c:v>74240000</c:v>
                </c:pt>
                <c:pt idx="554">
                  <c:v>74320000</c:v>
                </c:pt>
                <c:pt idx="555">
                  <c:v>74400000</c:v>
                </c:pt>
                <c:pt idx="556">
                  <c:v>74480000</c:v>
                </c:pt>
                <c:pt idx="557">
                  <c:v>74560000</c:v>
                </c:pt>
                <c:pt idx="558">
                  <c:v>74640000</c:v>
                </c:pt>
                <c:pt idx="559">
                  <c:v>74720000</c:v>
                </c:pt>
                <c:pt idx="560">
                  <c:v>74800000</c:v>
                </c:pt>
                <c:pt idx="561">
                  <c:v>74880000</c:v>
                </c:pt>
                <c:pt idx="562">
                  <c:v>74960000</c:v>
                </c:pt>
                <c:pt idx="563">
                  <c:v>75040000</c:v>
                </c:pt>
                <c:pt idx="564">
                  <c:v>75120000</c:v>
                </c:pt>
                <c:pt idx="565">
                  <c:v>75200000</c:v>
                </c:pt>
                <c:pt idx="566">
                  <c:v>75280000</c:v>
                </c:pt>
                <c:pt idx="567">
                  <c:v>75360000</c:v>
                </c:pt>
                <c:pt idx="568">
                  <c:v>75440000</c:v>
                </c:pt>
                <c:pt idx="569">
                  <c:v>75520000</c:v>
                </c:pt>
                <c:pt idx="570">
                  <c:v>75600000</c:v>
                </c:pt>
                <c:pt idx="571">
                  <c:v>75680000</c:v>
                </c:pt>
                <c:pt idx="572">
                  <c:v>75760000</c:v>
                </c:pt>
                <c:pt idx="573">
                  <c:v>75840000</c:v>
                </c:pt>
                <c:pt idx="574">
                  <c:v>75920000</c:v>
                </c:pt>
                <c:pt idx="575">
                  <c:v>76000000</c:v>
                </c:pt>
                <c:pt idx="576">
                  <c:v>76080000</c:v>
                </c:pt>
                <c:pt idx="577">
                  <c:v>76160000</c:v>
                </c:pt>
                <c:pt idx="578">
                  <c:v>76240000</c:v>
                </c:pt>
                <c:pt idx="579">
                  <c:v>76320000</c:v>
                </c:pt>
                <c:pt idx="580">
                  <c:v>76400000</c:v>
                </c:pt>
                <c:pt idx="581">
                  <c:v>76480000</c:v>
                </c:pt>
                <c:pt idx="582">
                  <c:v>76560000</c:v>
                </c:pt>
                <c:pt idx="583">
                  <c:v>76640000</c:v>
                </c:pt>
                <c:pt idx="584">
                  <c:v>76720000</c:v>
                </c:pt>
                <c:pt idx="585">
                  <c:v>76800000</c:v>
                </c:pt>
                <c:pt idx="586">
                  <c:v>76880000</c:v>
                </c:pt>
                <c:pt idx="587">
                  <c:v>76960000</c:v>
                </c:pt>
                <c:pt idx="588">
                  <c:v>77040000</c:v>
                </c:pt>
                <c:pt idx="589">
                  <c:v>77120000</c:v>
                </c:pt>
                <c:pt idx="590">
                  <c:v>77200000</c:v>
                </c:pt>
                <c:pt idx="591">
                  <c:v>77280000</c:v>
                </c:pt>
                <c:pt idx="592">
                  <c:v>77360000</c:v>
                </c:pt>
                <c:pt idx="593">
                  <c:v>77440000</c:v>
                </c:pt>
                <c:pt idx="594">
                  <c:v>77520000</c:v>
                </c:pt>
                <c:pt idx="595">
                  <c:v>77600000</c:v>
                </c:pt>
                <c:pt idx="596">
                  <c:v>77680000</c:v>
                </c:pt>
                <c:pt idx="597">
                  <c:v>77760000</c:v>
                </c:pt>
                <c:pt idx="598">
                  <c:v>77840000</c:v>
                </c:pt>
                <c:pt idx="599">
                  <c:v>77920000</c:v>
                </c:pt>
                <c:pt idx="600">
                  <c:v>78000000</c:v>
                </c:pt>
                <c:pt idx="601">
                  <c:v>78080000</c:v>
                </c:pt>
                <c:pt idx="602">
                  <c:v>78160000</c:v>
                </c:pt>
                <c:pt idx="603">
                  <c:v>78240000</c:v>
                </c:pt>
                <c:pt idx="604">
                  <c:v>78320000</c:v>
                </c:pt>
                <c:pt idx="605">
                  <c:v>78400000</c:v>
                </c:pt>
                <c:pt idx="606">
                  <c:v>78480000</c:v>
                </c:pt>
                <c:pt idx="607">
                  <c:v>78560000</c:v>
                </c:pt>
                <c:pt idx="608">
                  <c:v>78640000</c:v>
                </c:pt>
                <c:pt idx="609">
                  <c:v>78720000</c:v>
                </c:pt>
                <c:pt idx="610">
                  <c:v>78800000</c:v>
                </c:pt>
                <c:pt idx="611">
                  <c:v>78880000</c:v>
                </c:pt>
                <c:pt idx="612">
                  <c:v>78960000</c:v>
                </c:pt>
                <c:pt idx="613">
                  <c:v>79040000</c:v>
                </c:pt>
                <c:pt idx="614">
                  <c:v>79120000</c:v>
                </c:pt>
                <c:pt idx="615">
                  <c:v>79200000</c:v>
                </c:pt>
                <c:pt idx="616">
                  <c:v>79280000</c:v>
                </c:pt>
                <c:pt idx="617">
                  <c:v>79360000</c:v>
                </c:pt>
                <c:pt idx="618">
                  <c:v>79440000</c:v>
                </c:pt>
                <c:pt idx="619">
                  <c:v>79520000</c:v>
                </c:pt>
                <c:pt idx="620">
                  <c:v>79600000</c:v>
                </c:pt>
                <c:pt idx="621">
                  <c:v>79680000</c:v>
                </c:pt>
                <c:pt idx="622">
                  <c:v>79760000</c:v>
                </c:pt>
                <c:pt idx="623">
                  <c:v>79840000</c:v>
                </c:pt>
                <c:pt idx="624">
                  <c:v>79920000</c:v>
                </c:pt>
                <c:pt idx="625">
                  <c:v>80000000</c:v>
                </c:pt>
                <c:pt idx="626">
                  <c:v>80080000</c:v>
                </c:pt>
                <c:pt idx="627">
                  <c:v>80160000</c:v>
                </c:pt>
                <c:pt idx="628">
                  <c:v>80240000</c:v>
                </c:pt>
                <c:pt idx="629">
                  <c:v>80320000</c:v>
                </c:pt>
                <c:pt idx="630">
                  <c:v>80400000</c:v>
                </c:pt>
                <c:pt idx="631">
                  <c:v>80480000</c:v>
                </c:pt>
                <c:pt idx="632">
                  <c:v>80560000</c:v>
                </c:pt>
                <c:pt idx="633">
                  <c:v>80640000</c:v>
                </c:pt>
                <c:pt idx="634">
                  <c:v>80720000</c:v>
                </c:pt>
                <c:pt idx="635">
                  <c:v>80800000</c:v>
                </c:pt>
                <c:pt idx="636">
                  <c:v>80880000</c:v>
                </c:pt>
                <c:pt idx="637">
                  <c:v>80960000</c:v>
                </c:pt>
                <c:pt idx="638">
                  <c:v>81040000</c:v>
                </c:pt>
                <c:pt idx="639">
                  <c:v>81120000</c:v>
                </c:pt>
                <c:pt idx="640">
                  <c:v>81200000</c:v>
                </c:pt>
                <c:pt idx="641">
                  <c:v>81280000</c:v>
                </c:pt>
                <c:pt idx="642">
                  <c:v>81360000</c:v>
                </c:pt>
                <c:pt idx="643">
                  <c:v>81440000</c:v>
                </c:pt>
                <c:pt idx="644">
                  <c:v>81520000</c:v>
                </c:pt>
                <c:pt idx="645">
                  <c:v>81600000</c:v>
                </c:pt>
                <c:pt idx="646">
                  <c:v>81680000</c:v>
                </c:pt>
                <c:pt idx="647">
                  <c:v>81760000</c:v>
                </c:pt>
                <c:pt idx="648">
                  <c:v>81840000</c:v>
                </c:pt>
                <c:pt idx="649">
                  <c:v>81920000</c:v>
                </c:pt>
                <c:pt idx="650">
                  <c:v>82000000</c:v>
                </c:pt>
                <c:pt idx="651">
                  <c:v>82080000</c:v>
                </c:pt>
                <c:pt idx="652">
                  <c:v>82160000</c:v>
                </c:pt>
                <c:pt idx="653">
                  <c:v>82240000</c:v>
                </c:pt>
                <c:pt idx="654">
                  <c:v>82320000</c:v>
                </c:pt>
                <c:pt idx="655">
                  <c:v>82400000</c:v>
                </c:pt>
                <c:pt idx="656">
                  <c:v>82480000</c:v>
                </c:pt>
                <c:pt idx="657">
                  <c:v>82560000</c:v>
                </c:pt>
                <c:pt idx="658">
                  <c:v>82640000</c:v>
                </c:pt>
                <c:pt idx="659">
                  <c:v>82720000</c:v>
                </c:pt>
                <c:pt idx="660">
                  <c:v>82800000</c:v>
                </c:pt>
                <c:pt idx="661">
                  <c:v>82880000</c:v>
                </c:pt>
                <c:pt idx="662">
                  <c:v>82960000</c:v>
                </c:pt>
                <c:pt idx="663">
                  <c:v>83040000</c:v>
                </c:pt>
                <c:pt idx="664">
                  <c:v>83120000</c:v>
                </c:pt>
                <c:pt idx="665">
                  <c:v>83200000</c:v>
                </c:pt>
                <c:pt idx="666">
                  <c:v>83280000</c:v>
                </c:pt>
                <c:pt idx="667">
                  <c:v>83360000</c:v>
                </c:pt>
                <c:pt idx="668">
                  <c:v>83440000</c:v>
                </c:pt>
                <c:pt idx="669">
                  <c:v>83520000</c:v>
                </c:pt>
                <c:pt idx="670">
                  <c:v>83600000</c:v>
                </c:pt>
                <c:pt idx="671">
                  <c:v>83680000</c:v>
                </c:pt>
                <c:pt idx="672">
                  <c:v>83760000</c:v>
                </c:pt>
                <c:pt idx="673">
                  <c:v>83840000</c:v>
                </c:pt>
                <c:pt idx="674">
                  <c:v>83920000</c:v>
                </c:pt>
                <c:pt idx="675">
                  <c:v>84000000</c:v>
                </c:pt>
                <c:pt idx="676">
                  <c:v>84080000</c:v>
                </c:pt>
                <c:pt idx="677">
                  <c:v>84160000</c:v>
                </c:pt>
                <c:pt idx="678">
                  <c:v>84240000</c:v>
                </c:pt>
                <c:pt idx="679">
                  <c:v>84320000</c:v>
                </c:pt>
                <c:pt idx="680">
                  <c:v>84400000</c:v>
                </c:pt>
                <c:pt idx="681">
                  <c:v>84480000</c:v>
                </c:pt>
                <c:pt idx="682">
                  <c:v>84560000</c:v>
                </c:pt>
                <c:pt idx="683">
                  <c:v>84640000</c:v>
                </c:pt>
                <c:pt idx="684">
                  <c:v>84720000</c:v>
                </c:pt>
                <c:pt idx="685">
                  <c:v>84800000</c:v>
                </c:pt>
                <c:pt idx="686">
                  <c:v>84880000</c:v>
                </c:pt>
                <c:pt idx="687">
                  <c:v>84960000</c:v>
                </c:pt>
                <c:pt idx="688">
                  <c:v>85040000</c:v>
                </c:pt>
                <c:pt idx="689">
                  <c:v>85120000</c:v>
                </c:pt>
                <c:pt idx="690">
                  <c:v>85200000</c:v>
                </c:pt>
                <c:pt idx="691">
                  <c:v>85280000</c:v>
                </c:pt>
                <c:pt idx="692">
                  <c:v>85360000</c:v>
                </c:pt>
                <c:pt idx="693">
                  <c:v>85440000</c:v>
                </c:pt>
                <c:pt idx="694">
                  <c:v>85520000</c:v>
                </c:pt>
                <c:pt idx="695">
                  <c:v>85600000</c:v>
                </c:pt>
                <c:pt idx="696">
                  <c:v>85680000</c:v>
                </c:pt>
                <c:pt idx="697">
                  <c:v>85760000</c:v>
                </c:pt>
                <c:pt idx="698">
                  <c:v>85840000</c:v>
                </c:pt>
                <c:pt idx="699">
                  <c:v>85920000</c:v>
                </c:pt>
                <c:pt idx="700">
                  <c:v>86000000</c:v>
                </c:pt>
                <c:pt idx="701">
                  <c:v>86080000</c:v>
                </c:pt>
                <c:pt idx="702">
                  <c:v>86160000</c:v>
                </c:pt>
                <c:pt idx="703">
                  <c:v>86240000</c:v>
                </c:pt>
                <c:pt idx="704">
                  <c:v>86320000</c:v>
                </c:pt>
                <c:pt idx="705">
                  <c:v>86400000</c:v>
                </c:pt>
                <c:pt idx="706">
                  <c:v>86480000</c:v>
                </c:pt>
                <c:pt idx="707">
                  <c:v>86560000</c:v>
                </c:pt>
                <c:pt idx="708">
                  <c:v>86640000</c:v>
                </c:pt>
                <c:pt idx="709">
                  <c:v>86720000</c:v>
                </c:pt>
                <c:pt idx="710">
                  <c:v>86800000</c:v>
                </c:pt>
                <c:pt idx="711">
                  <c:v>86880000</c:v>
                </c:pt>
                <c:pt idx="712">
                  <c:v>86960000</c:v>
                </c:pt>
                <c:pt idx="713">
                  <c:v>87040000</c:v>
                </c:pt>
                <c:pt idx="714">
                  <c:v>87120000</c:v>
                </c:pt>
                <c:pt idx="715">
                  <c:v>87200000</c:v>
                </c:pt>
                <c:pt idx="716">
                  <c:v>87280000</c:v>
                </c:pt>
                <c:pt idx="717">
                  <c:v>87360000</c:v>
                </c:pt>
                <c:pt idx="718">
                  <c:v>87440000</c:v>
                </c:pt>
                <c:pt idx="719">
                  <c:v>87520000</c:v>
                </c:pt>
                <c:pt idx="720">
                  <c:v>87600000</c:v>
                </c:pt>
                <c:pt idx="721">
                  <c:v>87680000</c:v>
                </c:pt>
                <c:pt idx="722">
                  <c:v>87760000</c:v>
                </c:pt>
                <c:pt idx="723">
                  <c:v>87840000</c:v>
                </c:pt>
                <c:pt idx="724">
                  <c:v>87920000</c:v>
                </c:pt>
                <c:pt idx="725">
                  <c:v>88000000</c:v>
                </c:pt>
                <c:pt idx="726">
                  <c:v>88080000</c:v>
                </c:pt>
                <c:pt idx="727">
                  <c:v>88160000</c:v>
                </c:pt>
                <c:pt idx="728">
                  <c:v>88240000</c:v>
                </c:pt>
                <c:pt idx="729">
                  <c:v>88320000</c:v>
                </c:pt>
                <c:pt idx="730">
                  <c:v>88400000</c:v>
                </c:pt>
                <c:pt idx="731">
                  <c:v>88480000</c:v>
                </c:pt>
                <c:pt idx="732">
                  <c:v>88560000</c:v>
                </c:pt>
                <c:pt idx="733">
                  <c:v>88640000</c:v>
                </c:pt>
                <c:pt idx="734">
                  <c:v>88720000</c:v>
                </c:pt>
                <c:pt idx="735">
                  <c:v>88800000</c:v>
                </c:pt>
                <c:pt idx="736">
                  <c:v>88880000</c:v>
                </c:pt>
                <c:pt idx="737">
                  <c:v>88960000</c:v>
                </c:pt>
                <c:pt idx="738">
                  <c:v>89040000</c:v>
                </c:pt>
                <c:pt idx="739">
                  <c:v>89120000</c:v>
                </c:pt>
                <c:pt idx="740">
                  <c:v>89200000</c:v>
                </c:pt>
                <c:pt idx="741">
                  <c:v>89280000</c:v>
                </c:pt>
                <c:pt idx="742">
                  <c:v>89360000</c:v>
                </c:pt>
                <c:pt idx="743">
                  <c:v>89440000</c:v>
                </c:pt>
                <c:pt idx="744">
                  <c:v>89520000</c:v>
                </c:pt>
                <c:pt idx="745">
                  <c:v>89600000</c:v>
                </c:pt>
                <c:pt idx="746">
                  <c:v>89680000</c:v>
                </c:pt>
                <c:pt idx="747">
                  <c:v>89760000</c:v>
                </c:pt>
                <c:pt idx="748">
                  <c:v>89840000</c:v>
                </c:pt>
                <c:pt idx="749">
                  <c:v>89920000</c:v>
                </c:pt>
                <c:pt idx="750">
                  <c:v>90000000</c:v>
                </c:pt>
                <c:pt idx="751">
                  <c:v>90080000</c:v>
                </c:pt>
                <c:pt idx="752">
                  <c:v>90160000</c:v>
                </c:pt>
                <c:pt idx="753">
                  <c:v>90240000</c:v>
                </c:pt>
                <c:pt idx="754">
                  <c:v>90320000</c:v>
                </c:pt>
                <c:pt idx="755">
                  <c:v>90400000</c:v>
                </c:pt>
                <c:pt idx="756">
                  <c:v>90480000</c:v>
                </c:pt>
                <c:pt idx="757">
                  <c:v>90560000</c:v>
                </c:pt>
                <c:pt idx="758">
                  <c:v>90640000</c:v>
                </c:pt>
                <c:pt idx="759">
                  <c:v>90720000</c:v>
                </c:pt>
                <c:pt idx="760">
                  <c:v>90800000</c:v>
                </c:pt>
                <c:pt idx="761">
                  <c:v>90880000</c:v>
                </c:pt>
                <c:pt idx="762">
                  <c:v>90960000</c:v>
                </c:pt>
                <c:pt idx="763">
                  <c:v>91040000</c:v>
                </c:pt>
                <c:pt idx="764">
                  <c:v>91120000</c:v>
                </c:pt>
                <c:pt idx="765">
                  <c:v>91200000</c:v>
                </c:pt>
                <c:pt idx="766">
                  <c:v>91280000</c:v>
                </c:pt>
                <c:pt idx="767">
                  <c:v>91360000</c:v>
                </c:pt>
                <c:pt idx="768">
                  <c:v>91440000</c:v>
                </c:pt>
                <c:pt idx="769">
                  <c:v>91520000</c:v>
                </c:pt>
                <c:pt idx="770">
                  <c:v>91600000</c:v>
                </c:pt>
                <c:pt idx="771">
                  <c:v>91680000</c:v>
                </c:pt>
                <c:pt idx="772">
                  <c:v>91760000</c:v>
                </c:pt>
                <c:pt idx="773">
                  <c:v>91840000</c:v>
                </c:pt>
                <c:pt idx="774">
                  <c:v>91920000</c:v>
                </c:pt>
                <c:pt idx="775">
                  <c:v>92000000</c:v>
                </c:pt>
                <c:pt idx="776">
                  <c:v>92080000</c:v>
                </c:pt>
                <c:pt idx="777">
                  <c:v>92160000</c:v>
                </c:pt>
                <c:pt idx="778">
                  <c:v>92240000</c:v>
                </c:pt>
                <c:pt idx="779">
                  <c:v>92320000</c:v>
                </c:pt>
                <c:pt idx="780">
                  <c:v>92400000</c:v>
                </c:pt>
                <c:pt idx="781">
                  <c:v>92480000</c:v>
                </c:pt>
                <c:pt idx="782">
                  <c:v>92560000</c:v>
                </c:pt>
                <c:pt idx="783">
                  <c:v>92640000</c:v>
                </c:pt>
                <c:pt idx="784">
                  <c:v>92720000</c:v>
                </c:pt>
                <c:pt idx="785">
                  <c:v>92800000</c:v>
                </c:pt>
                <c:pt idx="786">
                  <c:v>92880000</c:v>
                </c:pt>
                <c:pt idx="787">
                  <c:v>92960000</c:v>
                </c:pt>
                <c:pt idx="788">
                  <c:v>93040000</c:v>
                </c:pt>
                <c:pt idx="789">
                  <c:v>93120000</c:v>
                </c:pt>
                <c:pt idx="790">
                  <c:v>93200000</c:v>
                </c:pt>
                <c:pt idx="791">
                  <c:v>93280000</c:v>
                </c:pt>
                <c:pt idx="792">
                  <c:v>93360000</c:v>
                </c:pt>
                <c:pt idx="793">
                  <c:v>93440000</c:v>
                </c:pt>
                <c:pt idx="794">
                  <c:v>93520000</c:v>
                </c:pt>
                <c:pt idx="795">
                  <c:v>93600000</c:v>
                </c:pt>
                <c:pt idx="796">
                  <c:v>93680000</c:v>
                </c:pt>
                <c:pt idx="797">
                  <c:v>93760000</c:v>
                </c:pt>
                <c:pt idx="798">
                  <c:v>93840000</c:v>
                </c:pt>
                <c:pt idx="799">
                  <c:v>93920000</c:v>
                </c:pt>
                <c:pt idx="800">
                  <c:v>94000000</c:v>
                </c:pt>
                <c:pt idx="801">
                  <c:v>94080000</c:v>
                </c:pt>
                <c:pt idx="802">
                  <c:v>94160000</c:v>
                </c:pt>
                <c:pt idx="803">
                  <c:v>94240000</c:v>
                </c:pt>
                <c:pt idx="804">
                  <c:v>94320000</c:v>
                </c:pt>
                <c:pt idx="805">
                  <c:v>94400000</c:v>
                </c:pt>
                <c:pt idx="806">
                  <c:v>94480000</c:v>
                </c:pt>
                <c:pt idx="807">
                  <c:v>94560000</c:v>
                </c:pt>
                <c:pt idx="808">
                  <c:v>94640000</c:v>
                </c:pt>
                <c:pt idx="809">
                  <c:v>94720000</c:v>
                </c:pt>
                <c:pt idx="810">
                  <c:v>94800000</c:v>
                </c:pt>
                <c:pt idx="811">
                  <c:v>94880000</c:v>
                </c:pt>
                <c:pt idx="812">
                  <c:v>94960000</c:v>
                </c:pt>
                <c:pt idx="813">
                  <c:v>95040000</c:v>
                </c:pt>
                <c:pt idx="814">
                  <c:v>95120000</c:v>
                </c:pt>
                <c:pt idx="815">
                  <c:v>95200000</c:v>
                </c:pt>
                <c:pt idx="816">
                  <c:v>95280000</c:v>
                </c:pt>
                <c:pt idx="817">
                  <c:v>95360000</c:v>
                </c:pt>
                <c:pt idx="818">
                  <c:v>95440000</c:v>
                </c:pt>
                <c:pt idx="819">
                  <c:v>95520000</c:v>
                </c:pt>
                <c:pt idx="820">
                  <c:v>95600000</c:v>
                </c:pt>
                <c:pt idx="821">
                  <c:v>95680000</c:v>
                </c:pt>
                <c:pt idx="822">
                  <c:v>95760000</c:v>
                </c:pt>
                <c:pt idx="823">
                  <c:v>95840000</c:v>
                </c:pt>
                <c:pt idx="824">
                  <c:v>95920000</c:v>
                </c:pt>
                <c:pt idx="825">
                  <c:v>96000000</c:v>
                </c:pt>
                <c:pt idx="826">
                  <c:v>96080000</c:v>
                </c:pt>
                <c:pt idx="827">
                  <c:v>96160000</c:v>
                </c:pt>
                <c:pt idx="828">
                  <c:v>96240000</c:v>
                </c:pt>
                <c:pt idx="829">
                  <c:v>96320000</c:v>
                </c:pt>
                <c:pt idx="830">
                  <c:v>96400000</c:v>
                </c:pt>
                <c:pt idx="831">
                  <c:v>96480000</c:v>
                </c:pt>
                <c:pt idx="832">
                  <c:v>96560000</c:v>
                </c:pt>
                <c:pt idx="833">
                  <c:v>96640000</c:v>
                </c:pt>
                <c:pt idx="834">
                  <c:v>96720000</c:v>
                </c:pt>
                <c:pt idx="835">
                  <c:v>96800000</c:v>
                </c:pt>
                <c:pt idx="836">
                  <c:v>96880000</c:v>
                </c:pt>
                <c:pt idx="837">
                  <c:v>96960000</c:v>
                </c:pt>
                <c:pt idx="838">
                  <c:v>97040000</c:v>
                </c:pt>
                <c:pt idx="839">
                  <c:v>97120000</c:v>
                </c:pt>
                <c:pt idx="840">
                  <c:v>97200000</c:v>
                </c:pt>
                <c:pt idx="841">
                  <c:v>97280000</c:v>
                </c:pt>
                <c:pt idx="842">
                  <c:v>97360000</c:v>
                </c:pt>
                <c:pt idx="843">
                  <c:v>97440000</c:v>
                </c:pt>
                <c:pt idx="844">
                  <c:v>97520000</c:v>
                </c:pt>
                <c:pt idx="845">
                  <c:v>97600000</c:v>
                </c:pt>
                <c:pt idx="846">
                  <c:v>97680000</c:v>
                </c:pt>
                <c:pt idx="847">
                  <c:v>97760000</c:v>
                </c:pt>
                <c:pt idx="848">
                  <c:v>97840000</c:v>
                </c:pt>
                <c:pt idx="849">
                  <c:v>97920000</c:v>
                </c:pt>
                <c:pt idx="850">
                  <c:v>98000000</c:v>
                </c:pt>
                <c:pt idx="851">
                  <c:v>98080000</c:v>
                </c:pt>
                <c:pt idx="852">
                  <c:v>98160000</c:v>
                </c:pt>
                <c:pt idx="853">
                  <c:v>98240000</c:v>
                </c:pt>
                <c:pt idx="854">
                  <c:v>98320000</c:v>
                </c:pt>
                <c:pt idx="855">
                  <c:v>98400000</c:v>
                </c:pt>
                <c:pt idx="856">
                  <c:v>98480000</c:v>
                </c:pt>
                <c:pt idx="857">
                  <c:v>98560000</c:v>
                </c:pt>
                <c:pt idx="858">
                  <c:v>98640000</c:v>
                </c:pt>
                <c:pt idx="859">
                  <c:v>98720000</c:v>
                </c:pt>
                <c:pt idx="860">
                  <c:v>98800000</c:v>
                </c:pt>
                <c:pt idx="861">
                  <c:v>98880000</c:v>
                </c:pt>
                <c:pt idx="862">
                  <c:v>98960000</c:v>
                </c:pt>
                <c:pt idx="863">
                  <c:v>99040000</c:v>
                </c:pt>
                <c:pt idx="864">
                  <c:v>99120000</c:v>
                </c:pt>
                <c:pt idx="865">
                  <c:v>99200000</c:v>
                </c:pt>
                <c:pt idx="866">
                  <c:v>99280000</c:v>
                </c:pt>
                <c:pt idx="867">
                  <c:v>99360000</c:v>
                </c:pt>
                <c:pt idx="868">
                  <c:v>99440000</c:v>
                </c:pt>
                <c:pt idx="869">
                  <c:v>99520000</c:v>
                </c:pt>
                <c:pt idx="870">
                  <c:v>99600000</c:v>
                </c:pt>
                <c:pt idx="871">
                  <c:v>99680000</c:v>
                </c:pt>
                <c:pt idx="872">
                  <c:v>99760000</c:v>
                </c:pt>
                <c:pt idx="873">
                  <c:v>99840000</c:v>
                </c:pt>
                <c:pt idx="874">
                  <c:v>99920000</c:v>
                </c:pt>
                <c:pt idx="875">
                  <c:v>100000000</c:v>
                </c:pt>
                <c:pt idx="876">
                  <c:v>100080000</c:v>
                </c:pt>
                <c:pt idx="877">
                  <c:v>100160000</c:v>
                </c:pt>
                <c:pt idx="878">
                  <c:v>100240000</c:v>
                </c:pt>
                <c:pt idx="879">
                  <c:v>100320000</c:v>
                </c:pt>
                <c:pt idx="880">
                  <c:v>100400000</c:v>
                </c:pt>
                <c:pt idx="881">
                  <c:v>100480000</c:v>
                </c:pt>
                <c:pt idx="882">
                  <c:v>100560000</c:v>
                </c:pt>
                <c:pt idx="883">
                  <c:v>100640000</c:v>
                </c:pt>
                <c:pt idx="884">
                  <c:v>100720000</c:v>
                </c:pt>
                <c:pt idx="885">
                  <c:v>100800000</c:v>
                </c:pt>
                <c:pt idx="886">
                  <c:v>100880000</c:v>
                </c:pt>
                <c:pt idx="887">
                  <c:v>100960000</c:v>
                </c:pt>
                <c:pt idx="888">
                  <c:v>101040000</c:v>
                </c:pt>
                <c:pt idx="889">
                  <c:v>101120000</c:v>
                </c:pt>
                <c:pt idx="890">
                  <c:v>101200000</c:v>
                </c:pt>
                <c:pt idx="891">
                  <c:v>101280000</c:v>
                </c:pt>
                <c:pt idx="892">
                  <c:v>101360000</c:v>
                </c:pt>
                <c:pt idx="893">
                  <c:v>101440000</c:v>
                </c:pt>
                <c:pt idx="894">
                  <c:v>101520000</c:v>
                </c:pt>
                <c:pt idx="895">
                  <c:v>101600000</c:v>
                </c:pt>
                <c:pt idx="896">
                  <c:v>101680000</c:v>
                </c:pt>
                <c:pt idx="897">
                  <c:v>101760000</c:v>
                </c:pt>
                <c:pt idx="898">
                  <c:v>101840000</c:v>
                </c:pt>
                <c:pt idx="899">
                  <c:v>101920000</c:v>
                </c:pt>
                <c:pt idx="900">
                  <c:v>102000000</c:v>
                </c:pt>
                <c:pt idx="901">
                  <c:v>102080000</c:v>
                </c:pt>
                <c:pt idx="902">
                  <c:v>102160000</c:v>
                </c:pt>
                <c:pt idx="903">
                  <c:v>102240000</c:v>
                </c:pt>
                <c:pt idx="904">
                  <c:v>102320000</c:v>
                </c:pt>
                <c:pt idx="905">
                  <c:v>102400000</c:v>
                </c:pt>
                <c:pt idx="906">
                  <c:v>102480000</c:v>
                </c:pt>
                <c:pt idx="907">
                  <c:v>102560000</c:v>
                </c:pt>
                <c:pt idx="908">
                  <c:v>102640000</c:v>
                </c:pt>
                <c:pt idx="909">
                  <c:v>102720000</c:v>
                </c:pt>
                <c:pt idx="910">
                  <c:v>102800000</c:v>
                </c:pt>
                <c:pt idx="911">
                  <c:v>102880000</c:v>
                </c:pt>
                <c:pt idx="912">
                  <c:v>102960000</c:v>
                </c:pt>
                <c:pt idx="913">
                  <c:v>103040000</c:v>
                </c:pt>
                <c:pt idx="914">
                  <c:v>103120000</c:v>
                </c:pt>
                <c:pt idx="915">
                  <c:v>103200000</c:v>
                </c:pt>
                <c:pt idx="916">
                  <c:v>103280000</c:v>
                </c:pt>
                <c:pt idx="917">
                  <c:v>103360000</c:v>
                </c:pt>
                <c:pt idx="918">
                  <c:v>103440000</c:v>
                </c:pt>
                <c:pt idx="919">
                  <c:v>103520000</c:v>
                </c:pt>
                <c:pt idx="920">
                  <c:v>103600000</c:v>
                </c:pt>
                <c:pt idx="921">
                  <c:v>103680000</c:v>
                </c:pt>
                <c:pt idx="922">
                  <c:v>103760000</c:v>
                </c:pt>
                <c:pt idx="923">
                  <c:v>103840000</c:v>
                </c:pt>
                <c:pt idx="924">
                  <c:v>103920000</c:v>
                </c:pt>
                <c:pt idx="925">
                  <c:v>104000000</c:v>
                </c:pt>
                <c:pt idx="926">
                  <c:v>104080000</c:v>
                </c:pt>
                <c:pt idx="927">
                  <c:v>104160000</c:v>
                </c:pt>
                <c:pt idx="928">
                  <c:v>104240000</c:v>
                </c:pt>
                <c:pt idx="929">
                  <c:v>104320000</c:v>
                </c:pt>
                <c:pt idx="930">
                  <c:v>104400000</c:v>
                </c:pt>
                <c:pt idx="931">
                  <c:v>104480000</c:v>
                </c:pt>
                <c:pt idx="932">
                  <c:v>104560000</c:v>
                </c:pt>
                <c:pt idx="933">
                  <c:v>104640000</c:v>
                </c:pt>
                <c:pt idx="934">
                  <c:v>104720000</c:v>
                </c:pt>
                <c:pt idx="935">
                  <c:v>104800000</c:v>
                </c:pt>
                <c:pt idx="936">
                  <c:v>104880000</c:v>
                </c:pt>
                <c:pt idx="937">
                  <c:v>104960000</c:v>
                </c:pt>
                <c:pt idx="938">
                  <c:v>105040000</c:v>
                </c:pt>
                <c:pt idx="939">
                  <c:v>105120000</c:v>
                </c:pt>
                <c:pt idx="940">
                  <c:v>105200000</c:v>
                </c:pt>
                <c:pt idx="941">
                  <c:v>105280000</c:v>
                </c:pt>
                <c:pt idx="942">
                  <c:v>105360000</c:v>
                </c:pt>
                <c:pt idx="943">
                  <c:v>105440000</c:v>
                </c:pt>
                <c:pt idx="944">
                  <c:v>105520000</c:v>
                </c:pt>
                <c:pt idx="945">
                  <c:v>105600000</c:v>
                </c:pt>
                <c:pt idx="946">
                  <c:v>105680000</c:v>
                </c:pt>
                <c:pt idx="947">
                  <c:v>105760000</c:v>
                </c:pt>
                <c:pt idx="948">
                  <c:v>105840000</c:v>
                </c:pt>
                <c:pt idx="949">
                  <c:v>105920000</c:v>
                </c:pt>
                <c:pt idx="950">
                  <c:v>106000000</c:v>
                </c:pt>
                <c:pt idx="951">
                  <c:v>106080000</c:v>
                </c:pt>
                <c:pt idx="952">
                  <c:v>106160000</c:v>
                </c:pt>
                <c:pt idx="953">
                  <c:v>106240000</c:v>
                </c:pt>
                <c:pt idx="954">
                  <c:v>106320000</c:v>
                </c:pt>
                <c:pt idx="955">
                  <c:v>106400000</c:v>
                </c:pt>
                <c:pt idx="956">
                  <c:v>106480000</c:v>
                </c:pt>
                <c:pt idx="957">
                  <c:v>106560000</c:v>
                </c:pt>
                <c:pt idx="958">
                  <c:v>106640000</c:v>
                </c:pt>
                <c:pt idx="959">
                  <c:v>106720000</c:v>
                </c:pt>
                <c:pt idx="960">
                  <c:v>106800000</c:v>
                </c:pt>
                <c:pt idx="961">
                  <c:v>106880000</c:v>
                </c:pt>
                <c:pt idx="962">
                  <c:v>106960000</c:v>
                </c:pt>
                <c:pt idx="963">
                  <c:v>107040000</c:v>
                </c:pt>
                <c:pt idx="964">
                  <c:v>107120000</c:v>
                </c:pt>
                <c:pt idx="965">
                  <c:v>107200000</c:v>
                </c:pt>
                <c:pt idx="966">
                  <c:v>107280000</c:v>
                </c:pt>
                <c:pt idx="967">
                  <c:v>107360000</c:v>
                </c:pt>
                <c:pt idx="968">
                  <c:v>107440000</c:v>
                </c:pt>
                <c:pt idx="969">
                  <c:v>107520000</c:v>
                </c:pt>
                <c:pt idx="970">
                  <c:v>107600000</c:v>
                </c:pt>
                <c:pt idx="971">
                  <c:v>107680000</c:v>
                </c:pt>
                <c:pt idx="972">
                  <c:v>107760000</c:v>
                </c:pt>
                <c:pt idx="973">
                  <c:v>107840000</c:v>
                </c:pt>
                <c:pt idx="974">
                  <c:v>107920000</c:v>
                </c:pt>
                <c:pt idx="975">
                  <c:v>108000000</c:v>
                </c:pt>
                <c:pt idx="976">
                  <c:v>108080000</c:v>
                </c:pt>
                <c:pt idx="977">
                  <c:v>108160000</c:v>
                </c:pt>
                <c:pt idx="978">
                  <c:v>108240000</c:v>
                </c:pt>
                <c:pt idx="979">
                  <c:v>108320000</c:v>
                </c:pt>
                <c:pt idx="980">
                  <c:v>108400000</c:v>
                </c:pt>
                <c:pt idx="981">
                  <c:v>108480000</c:v>
                </c:pt>
                <c:pt idx="982">
                  <c:v>108560000</c:v>
                </c:pt>
                <c:pt idx="983">
                  <c:v>108640000</c:v>
                </c:pt>
                <c:pt idx="984">
                  <c:v>108720000</c:v>
                </c:pt>
                <c:pt idx="985">
                  <c:v>108800000</c:v>
                </c:pt>
                <c:pt idx="986">
                  <c:v>108880000</c:v>
                </c:pt>
                <c:pt idx="987">
                  <c:v>108960000</c:v>
                </c:pt>
                <c:pt idx="988">
                  <c:v>109040000</c:v>
                </c:pt>
                <c:pt idx="989">
                  <c:v>109120000</c:v>
                </c:pt>
                <c:pt idx="990">
                  <c:v>109200000</c:v>
                </c:pt>
                <c:pt idx="991">
                  <c:v>109280000</c:v>
                </c:pt>
                <c:pt idx="992">
                  <c:v>109360000</c:v>
                </c:pt>
                <c:pt idx="993">
                  <c:v>109440000</c:v>
                </c:pt>
                <c:pt idx="994">
                  <c:v>109520000</c:v>
                </c:pt>
                <c:pt idx="995">
                  <c:v>109600000</c:v>
                </c:pt>
                <c:pt idx="996">
                  <c:v>109680000</c:v>
                </c:pt>
                <c:pt idx="997">
                  <c:v>109760000</c:v>
                </c:pt>
                <c:pt idx="998">
                  <c:v>109840000</c:v>
                </c:pt>
                <c:pt idx="999">
                  <c:v>109920000</c:v>
                </c:pt>
              </c:numCache>
            </c:numRef>
          </c:xVal>
          <c:yVal>
            <c:numRef>
              <c:f>'Expected Sales Forecast'!$D$178:$D$1177</c:f>
              <c:numCache>
                <c:formatCode>General</c:formatCode>
                <c:ptCount val="1000"/>
                <c:pt idx="0">
                  <c:v>4.5279878071269885E-12</c:v>
                </c:pt>
                <c:pt idx="1">
                  <c:v>4.69823708748056E-12</c:v>
                </c:pt>
                <c:pt idx="2">
                  <c:v>4.8745243875577522E-12</c:v>
                </c:pt>
                <c:pt idx="3">
                  <c:v>5.0570495020504719E-12</c:v>
                </c:pt>
                <c:pt idx="4">
                  <c:v>5.246018294142655E-12</c:v>
                </c:pt>
                <c:pt idx="5">
                  <c:v>5.4416428602396464E-12</c:v>
                </c:pt>
                <c:pt idx="6">
                  <c:v>5.6441416984939214E-12</c:v>
                </c:pt>
                <c:pt idx="7">
                  <c:v>5.8537398811923823E-12</c:v>
                </c:pt>
                <c:pt idx="8">
                  <c:v>6.0706692310704491E-12</c:v>
                </c:pt>
                <c:pt idx="9">
                  <c:v>6.2951685016190304E-12</c:v>
                </c:pt>
                <c:pt idx="10">
                  <c:v>6.527483561450374E-12</c:v>
                </c:pt>
                <c:pt idx="11">
                  <c:v>6.7678675827894933E-12</c:v>
                </c:pt>
                <c:pt idx="12">
                  <c:v>7.0165812341577209E-12</c:v>
                </c:pt>
                <c:pt idx="13">
                  <c:v>7.2738928773153628E-12</c:v>
                </c:pt>
                <c:pt idx="14">
                  <c:v>7.5400787685307028E-12</c:v>
                </c:pt>
                <c:pt idx="15">
                  <c:v>7.8154232642429771E-12</c:v>
                </c:pt>
                <c:pt idx="16">
                  <c:v>8.1002190311862053E-12</c:v>
                </c:pt>
                <c:pt idx="17">
                  <c:v>8.3947672610420746E-12</c:v>
                </c:pt>
                <c:pt idx="18">
                  <c:v>8.6993778896892107E-12</c:v>
                </c:pt>
                <c:pt idx="19">
                  <c:v>9.0143698211168454E-12</c:v>
                </c:pt>
                <c:pt idx="20">
                  <c:v>9.3400711560700558E-12</c:v>
                </c:pt>
                <c:pt idx="21">
                  <c:v>9.6768194254948681E-12</c:v>
                </c:pt>
                <c:pt idx="22">
                  <c:v>1.0024961828849996E-11</c:v>
                </c:pt>
                <c:pt idx="23">
                  <c:v>1.0384855477353537E-11</c:v>
                </c:pt>
                <c:pt idx="24">
                  <c:v>1.0756867642230921E-11</c:v>
                </c:pt>
                <c:pt idx="25">
                  <c:v>1.1141376008031705E-11</c:v>
                </c:pt>
                <c:pt idx="26">
                  <c:v>1.1538768931081492E-11</c:v>
                </c:pt>
                <c:pt idx="27">
                  <c:v>1.1949445703135796E-11</c:v>
                </c:pt>
                <c:pt idx="28">
                  <c:v>1.2373816820301388E-11</c:v>
                </c:pt>
                <c:pt idx="29">
                  <c:v>1.2812304257290797E-11</c:v>
                </c:pt>
                <c:pt idx="30">
                  <c:v>1.3265341747074885E-11</c:v>
                </c:pt>
                <c:pt idx="31">
                  <c:v>1.3733375065998622E-11</c:v>
                </c:pt>
                <c:pt idx="32">
                  <c:v>1.4216862324422739E-11</c:v>
                </c:pt>
                <c:pt idx="33">
                  <c:v>1.4716274262955476E-11</c:v>
                </c:pt>
                <c:pt idx="34">
                  <c:v>1.5232094554336502E-11</c:v>
                </c:pt>
                <c:pt idx="35">
                  <c:v>1.5764820111034615E-11</c:v>
                </c:pt>
                <c:pt idx="36">
                  <c:v>1.6314961398620183E-11</c:v>
                </c:pt>
                <c:pt idx="37">
                  <c:v>1.6883042754971903E-11</c:v>
                </c:pt>
                <c:pt idx="38">
                  <c:v>1.7469602715377186E-11</c:v>
                </c:pt>
                <c:pt idx="39">
                  <c:v>1.8075194343583505E-11</c:v>
                </c:pt>
                <c:pt idx="40">
                  <c:v>1.8700385568857749E-11</c:v>
                </c:pt>
                <c:pt idx="41">
                  <c:v>1.9345759529108555E-11</c:v>
                </c:pt>
                <c:pt idx="42">
                  <c:v>2.0011914920126433E-11</c:v>
                </c:pt>
                <c:pt idx="43">
                  <c:v>2.0699466350993545E-11</c:v>
                </c:pt>
                <c:pt idx="44">
                  <c:v>2.1409044705715632E-11</c:v>
                </c:pt>
                <c:pt idx="45">
                  <c:v>2.2141297511124329E-11</c:v>
                </c:pt>
                <c:pt idx="46">
                  <c:v>2.2896889311099911E-11</c:v>
                </c:pt>
                <c:pt idx="47">
                  <c:v>2.3676502047159011E-11</c:v>
                </c:pt>
                <c:pt idx="48">
                  <c:v>2.4480835445453814E-11</c:v>
                </c:pt>
                <c:pt idx="49">
                  <c:v>2.5310607410223826E-11</c:v>
                </c:pt>
                <c:pt idx="50">
                  <c:v>2.6166554423742639E-11</c:v>
                </c:pt>
                <c:pt idx="51">
                  <c:v>2.7049431952797266E-11</c:v>
                </c:pt>
                <c:pt idx="52">
                  <c:v>2.7960014861737528E-11</c:v>
                </c:pt>
                <c:pt idx="53">
                  <c:v>2.8899097832129186E-11</c:v>
                </c:pt>
                <c:pt idx="54">
                  <c:v>2.9867495789043726E-11</c:v>
                </c:pt>
                <c:pt idx="55">
                  <c:v>3.0866044334013473E-11</c:v>
                </c:pt>
                <c:pt idx="56">
                  <c:v>3.1895600184680067E-11</c:v>
                </c:pt>
                <c:pt idx="57">
                  <c:v>3.2957041621159726E-11</c:v>
                </c:pt>
                <c:pt idx="58">
                  <c:v>3.4051268939148184E-11</c:v>
                </c:pt>
                <c:pt idx="59">
                  <c:v>3.5179204909782986E-11</c:v>
                </c:pt>
                <c:pt idx="60">
                  <c:v>3.6341795246280028E-11</c:v>
                </c:pt>
                <c:pt idx="61">
                  <c:v>3.7540009077356256E-11</c:v>
                </c:pt>
                <c:pt idx="62">
                  <c:v>3.8774839427449078E-11</c:v>
                </c:pt>
                <c:pt idx="63">
                  <c:v>4.004730370373844E-11</c:v>
                </c:pt>
                <c:pt idx="64">
                  <c:v>4.1358444189974132E-11</c:v>
                </c:pt>
                <c:pt idx="65">
                  <c:v>4.2709328547108974E-11</c:v>
                </c:pt>
                <c:pt idx="66">
                  <c:v>4.4101050320731967E-11</c:v>
                </c:pt>
                <c:pt idx="67">
                  <c:v>4.5534729455295996E-11</c:v>
                </c:pt>
                <c:pt idx="68">
                  <c:v>4.7011512815125226E-11</c:v>
                </c:pt>
                <c:pt idx="69">
                  <c:v>4.8532574712189724E-11</c:v>
                </c:pt>
                <c:pt idx="70">
                  <c:v>5.0099117440624554E-11</c:v>
                </c:pt>
                <c:pt idx="71">
                  <c:v>5.1712371817971753E-11</c:v>
                </c:pt>
                <c:pt idx="72">
                  <c:v>5.3373597733114778E-11</c:v>
                </c:pt>
                <c:pt idx="73">
                  <c:v>5.5084084700874473E-11</c:v>
                </c:pt>
                <c:pt idx="74">
                  <c:v>5.6845152423226775E-11</c:v>
                </c:pt>
                <c:pt idx="75">
                  <c:v>5.8658151357103325E-11</c:v>
                </c:pt>
                <c:pt idx="76">
                  <c:v>6.0524463288723838E-11</c:v>
                </c:pt>
                <c:pt idx="77">
                  <c:v>6.2445501914412607E-11</c:v>
                </c:pt>
                <c:pt idx="78">
                  <c:v>6.4422713427838161E-11</c:v>
                </c:pt>
                <c:pt idx="79">
                  <c:v>6.6457577113617302E-11</c:v>
                </c:pt>
                <c:pt idx="80">
                  <c:v>6.8551605947212508E-11</c:v>
                </c:pt>
                <c:pt idx="81">
                  <c:v>7.0706347201053187E-11</c:v>
                </c:pt>
                <c:pt idx="82">
                  <c:v>7.2923383056798395E-11</c:v>
                </c:pt>
                <c:pt idx="83">
                  <c:v>7.5204331223660069E-11</c:v>
                </c:pt>
                <c:pt idx="84">
                  <c:v>7.7550845562693382E-11</c:v>
                </c:pt>
                <c:pt idx="85">
                  <c:v>7.9964616716960673E-11</c:v>
                </c:pt>
                <c:pt idx="86">
                  <c:v>8.244737274746371E-11</c:v>
                </c:pt>
                <c:pt idx="87">
                  <c:v>8.5000879774738577E-11</c:v>
                </c:pt>
                <c:pt idx="88">
                  <c:v>8.7626942625995493E-11</c:v>
                </c:pt>
                <c:pt idx="89">
                  <c:v>9.0327405487683957E-11</c:v>
                </c:pt>
                <c:pt idx="90">
                  <c:v>9.3104152563352971E-11</c:v>
                </c:pt>
                <c:pt idx="91">
                  <c:v>9.5959108736674077E-11</c:v>
                </c:pt>
                <c:pt idx="92">
                  <c:v>9.8894240239482241E-11</c:v>
                </c:pt>
                <c:pt idx="93">
                  <c:v>1.0191155532468842E-10</c:v>
                </c:pt>
                <c:pt idx="94">
                  <c:v>1.05013104943905E-10</c:v>
                </c:pt>
                <c:pt idx="95">
                  <c:v>1.0820098342962408E-10</c:v>
                </c:pt>
                <c:pt idx="96">
                  <c:v>1.1147732918177409E-10</c:v>
                </c:pt>
                <c:pt idx="97">
                  <c:v>1.1484432535848023E-10</c:v>
                </c:pt>
                <c:pt idx="98">
                  <c:v>1.1830420057083896E-10</c:v>
                </c:pt>
                <c:pt idx="99">
                  <c:v>1.2185922958151691E-10</c:v>
                </c:pt>
                <c:pt idx="100">
                  <c:v>1.2551173400696878E-10</c:v>
                </c:pt>
                <c:pt idx="101">
                  <c:v>1.292640830230684E-10</c:v>
                </c:pt>
                <c:pt idx="102">
                  <c:v>1.331186940739308E-10</c:v>
                </c:pt>
                <c:pt idx="103">
                  <c:v>1.3707803358370553E-10</c:v>
                </c:pt>
                <c:pt idx="104">
                  <c:v>1.4114461767109906E-10</c:v>
                </c:pt>
                <c:pt idx="105">
                  <c:v>1.4532101286639281E-10</c:v>
                </c:pt>
                <c:pt idx="106">
                  <c:v>1.496098368306962E-10</c:v>
                </c:pt>
                <c:pt idx="107">
                  <c:v>1.5401375907718373E-10</c:v>
                </c:pt>
                <c:pt idx="108">
                  <c:v>1.5853550169403913E-10</c:v>
                </c:pt>
                <c:pt idx="109">
                  <c:v>1.6317784006883703E-10</c:v>
                </c:pt>
                <c:pt idx="110">
                  <c:v>1.6794360361406855E-10</c:v>
                </c:pt>
                <c:pt idx="111">
                  <c:v>1.7283567649352194E-10</c:v>
                </c:pt>
                <c:pt idx="112">
                  <c:v>1.778569983492079E-10</c:v>
                </c:pt>
                <c:pt idx="113">
                  <c:v>1.8301056502852135E-10</c:v>
                </c:pt>
                <c:pt idx="114">
                  <c:v>1.8829942931131044E-10</c:v>
                </c:pt>
                <c:pt idx="115">
                  <c:v>1.9372670163652847E-10</c:v>
                </c:pt>
                <c:pt idx="116">
                  <c:v>1.9929555082811766E-10</c:v>
                </c:pt>
                <c:pt idx="117">
                  <c:v>2.0500920481978252E-10</c:v>
                </c:pt>
                <c:pt idx="118">
                  <c:v>2.1087095137828417E-10</c:v>
                </c:pt>
                <c:pt idx="119">
                  <c:v>2.1688413882489318E-10</c:v>
                </c:pt>
                <c:pt idx="120">
                  <c:v>2.230521767546109E-10</c:v>
                </c:pt>
                <c:pt idx="121">
                  <c:v>2.2937853675278194E-10</c:v>
                </c:pt>
                <c:pt idx="122">
                  <c:v>2.358667531086856E-10</c:v>
                </c:pt>
                <c:pt idx="123">
                  <c:v>2.4252042352570714E-10</c:v>
                </c:pt>
                <c:pt idx="124">
                  <c:v>2.4934320982766294E-10</c:v>
                </c:pt>
                <c:pt idx="125">
                  <c:v>2.5633883866085597E-10</c:v>
                </c:pt>
                <c:pt idx="126">
                  <c:v>2.635111021914165E-10</c:v>
                </c:pt>
                <c:pt idx="127">
                  <c:v>2.7086385879748842E-10</c:v>
                </c:pt>
                <c:pt idx="128">
                  <c:v>2.7840103375579075E-10</c:v>
                </c:pt>
                <c:pt idx="129">
                  <c:v>2.861266199220993E-10</c:v>
                </c:pt>
                <c:pt idx="130">
                  <c:v>2.940446784051564E-10</c:v>
                </c:pt>
                <c:pt idx="131">
                  <c:v>3.021593392335355E-10</c:v>
                </c:pt>
                <c:pt idx="132">
                  <c:v>3.1047480201494646E-10</c:v>
                </c:pt>
                <c:pt idx="133">
                  <c:v>3.1899533658748971E-10</c:v>
                </c:pt>
                <c:pt idx="134">
                  <c:v>3.2772528366232715E-10</c:v>
                </c:pt>
                <c:pt idx="135">
                  <c:v>3.3666905545725693E-10</c:v>
                </c:pt>
                <c:pt idx="136">
                  <c:v>3.4583113632063999E-10</c:v>
                </c:pt>
                <c:pt idx="137">
                  <c:v>3.5521608334514694E-10</c:v>
                </c:pt>
                <c:pt idx="138">
                  <c:v>3.6482852697075441E-10</c:v>
                </c:pt>
                <c:pt idx="139">
                  <c:v>3.7467317157644166E-10</c:v>
                </c:pt>
                <c:pt idx="140">
                  <c:v>3.8475479605999328E-10</c:v>
                </c:pt>
                <c:pt idx="141">
                  <c:v>3.9507825440534387E-10</c:v>
                </c:pt>
                <c:pt idx="142">
                  <c:v>4.0564847623685222E-10</c:v>
                </c:pt>
                <c:pt idx="143">
                  <c:v>4.1647046735992102E-10</c:v>
                </c:pt>
                <c:pt idx="144">
                  <c:v>4.2754931028733113E-10</c:v>
                </c:pt>
                <c:pt idx="145">
                  <c:v>4.388901647506894E-10</c:v>
                </c:pt>
                <c:pt idx="146">
                  <c:v>4.5049826819634388E-10</c:v>
                </c:pt>
                <c:pt idx="147">
                  <c:v>4.6237893626514247E-10</c:v>
                </c:pt>
                <c:pt idx="148">
                  <c:v>4.7453756325537818E-10</c:v>
                </c:pt>
                <c:pt idx="149">
                  <c:v>4.8697962256827748E-10</c:v>
                </c:pt>
                <c:pt idx="150">
                  <c:v>4.9971066713535588E-10</c:v>
                </c:pt>
                <c:pt idx="151">
                  <c:v>5.1273632982698785E-10</c:v>
                </c:pt>
                <c:pt idx="152">
                  <c:v>5.2606232384149308E-10</c:v>
                </c:pt>
                <c:pt idx="153">
                  <c:v>5.3969444307407546E-10</c:v>
                </c:pt>
                <c:pt idx="154">
                  <c:v>5.5363856246490068E-10</c:v>
                </c:pt>
                <c:pt idx="155">
                  <c:v>5.679006383256353E-10</c:v>
                </c:pt>
                <c:pt idx="156">
                  <c:v>5.8248670864371563E-10</c:v>
                </c:pt>
                <c:pt idx="157">
                  <c:v>5.9740289336366107E-10</c:v>
                </c:pt>
                <c:pt idx="158">
                  <c:v>6.1265539464468745E-10</c:v>
                </c:pt>
                <c:pt idx="159">
                  <c:v>6.2825049709391695E-10</c:v>
                </c:pt>
                <c:pt idx="160">
                  <c:v>6.4419456797443322E-10</c:v>
                </c:pt>
                <c:pt idx="161">
                  <c:v>6.6049405738746796E-10</c:v>
                </c:pt>
                <c:pt idx="162">
                  <c:v>6.7715549842795398E-10</c:v>
                </c:pt>
                <c:pt idx="163">
                  <c:v>6.9418550731272223E-10</c:v>
                </c:pt>
                <c:pt idx="164">
                  <c:v>7.1159078348057261E-10</c:v>
                </c:pt>
                <c:pt idx="165">
                  <c:v>7.2937810966347364E-10</c:v>
                </c:pt>
                <c:pt idx="166">
                  <c:v>7.4755435192813723E-10</c:v>
                </c:pt>
                <c:pt idx="167">
                  <c:v>7.6612645968718921E-10</c:v>
                </c:pt>
                <c:pt idx="168">
                  <c:v>7.8510146567919771E-10</c:v>
                </c:pt>
                <c:pt idx="169">
                  <c:v>8.0448648591676069E-10</c:v>
                </c:pt>
                <c:pt idx="170">
                  <c:v>8.2428871960191389E-10</c:v>
                </c:pt>
                <c:pt idx="171">
                  <c:v>8.4451544900805834E-10</c:v>
                </c:pt>
                <c:pt idx="172">
                  <c:v>8.6517403932766783E-10</c:v>
                </c:pt>
                <c:pt idx="173">
                  <c:v>8.8627193848496012E-10</c:v>
                </c:pt>
                <c:pt idx="174">
                  <c:v>9.0781667691280693E-10</c:v>
                </c:pt>
                <c:pt idx="175">
                  <c:v>9.2981586729306035E-10</c:v>
                </c:pt>
                <c:pt idx="176">
                  <c:v>9.5227720425956127E-10</c:v>
                </c:pt>
                <c:pt idx="177">
                  <c:v>9.7520846406302468E-10</c:v>
                </c:pt>
                <c:pt idx="178">
                  <c:v>9.9861750419705988E-10</c:v>
                </c:pt>
                <c:pt idx="179">
                  <c:v>1.0225122629845241E-9</c:v>
                </c:pt>
                <c:pt idx="180">
                  <c:v>1.0469007591234746E-9</c:v>
                </c:pt>
                <c:pt idx="181">
                  <c:v>1.0717910911919219E-9</c:v>
                </c:pt>
                <c:pt idx="182">
                  <c:v>1.0971914371106567E-9</c:v>
                </c:pt>
                <c:pt idx="183">
                  <c:v>1.1231100535633548E-9</c:v>
                </c:pt>
                <c:pt idx="184">
                  <c:v>1.1495552753732506E-9</c:v>
                </c:pt>
                <c:pt idx="185">
                  <c:v>1.176535514835585E-9</c:v>
                </c:pt>
                <c:pt idx="186">
                  <c:v>1.2040592610051341E-9</c:v>
                </c:pt>
                <c:pt idx="187">
                  <c:v>1.2321350789380304E-9</c:v>
                </c:pt>
                <c:pt idx="188">
                  <c:v>1.2607716088872005E-9</c:v>
                </c:pt>
                <c:pt idx="189">
                  <c:v>1.2899775654506494E-9</c:v>
                </c:pt>
                <c:pt idx="190">
                  <c:v>1.3197617366719208E-9</c:v>
                </c:pt>
                <c:pt idx="191">
                  <c:v>1.350132983091985E-9</c:v>
                </c:pt>
                <c:pt idx="192">
                  <c:v>1.3811002367519043E-9</c:v>
                </c:pt>
                <c:pt idx="193">
                  <c:v>1.4126725001455408E-9</c:v>
                </c:pt>
                <c:pt idx="194">
                  <c:v>1.444858845121686E-9</c:v>
                </c:pt>
                <c:pt idx="195">
                  <c:v>1.4776684117348863E-9</c:v>
                </c:pt>
                <c:pt idx="196">
                  <c:v>1.5111104070443761E-9</c:v>
                </c:pt>
                <c:pt idx="197">
                  <c:v>1.5451941038604186E-9</c:v>
                </c:pt>
                <c:pt idx="198">
                  <c:v>1.5799288394374793E-9</c:v>
                </c:pt>
                <c:pt idx="199">
                  <c:v>1.6153240141135763E-9</c:v>
                </c:pt>
                <c:pt idx="200">
                  <c:v>1.6513890898952437E-9</c:v>
                </c:pt>
                <c:pt idx="201">
                  <c:v>1.6881335889874946E-9</c:v>
                </c:pt>
                <c:pt idx="202">
                  <c:v>1.7255670922682501E-9</c:v>
                </c:pt>
                <c:pt idx="203">
                  <c:v>1.7636992377066409E-9</c:v>
                </c:pt>
                <c:pt idx="204">
                  <c:v>1.8025397187246991E-9</c:v>
                </c:pt>
                <c:pt idx="205">
                  <c:v>1.8420982825018682E-9</c:v>
                </c:pt>
                <c:pt idx="206">
                  <c:v>1.8823847282218996E-9</c:v>
                </c:pt>
                <c:pt idx="207">
                  <c:v>1.9234089052615815E-9</c:v>
                </c:pt>
                <c:pt idx="208">
                  <c:v>1.9651807113209273E-9</c:v>
                </c:pt>
                <c:pt idx="209">
                  <c:v>2.0077100904943083E-9</c:v>
                </c:pt>
                <c:pt idx="210">
                  <c:v>2.051007031282183E-9</c:v>
                </c:pt>
                <c:pt idx="211">
                  <c:v>2.0950815645429707E-9</c:v>
                </c:pt>
                <c:pt idx="212">
                  <c:v>2.1399437613847675E-9</c:v>
                </c:pt>
                <c:pt idx="213">
                  <c:v>2.185603730996475E-9</c:v>
                </c:pt>
                <c:pt idx="214">
                  <c:v>2.2320716184181162E-9</c:v>
                </c:pt>
                <c:pt idx="215">
                  <c:v>2.2793576022499535E-9</c:v>
                </c:pt>
                <c:pt idx="216">
                  <c:v>2.3274718923002118E-9</c:v>
                </c:pt>
                <c:pt idx="217">
                  <c:v>2.3764247271711024E-9</c:v>
                </c:pt>
                <c:pt idx="218">
                  <c:v>2.4262263717829898E-9</c:v>
                </c:pt>
                <c:pt idx="219">
                  <c:v>2.4768871148364562E-9</c:v>
                </c:pt>
                <c:pt idx="220">
                  <c:v>2.5284172662121616E-9</c:v>
                </c:pt>
                <c:pt idx="221">
                  <c:v>2.5808271543083119E-9</c:v>
                </c:pt>
                <c:pt idx="222">
                  <c:v>2.6341271233156942E-9</c:v>
                </c:pt>
                <c:pt idx="223">
                  <c:v>2.6883275304301558E-9</c:v>
                </c:pt>
                <c:pt idx="224">
                  <c:v>2.7434387430025378E-9</c:v>
                </c:pt>
                <c:pt idx="225">
                  <c:v>2.7994711356260138E-9</c:v>
                </c:pt>
                <c:pt idx="226">
                  <c:v>2.8564350871609097E-9</c:v>
                </c:pt>
                <c:pt idx="227">
                  <c:v>2.9143409776970133E-9</c:v>
                </c:pt>
                <c:pt idx="228">
                  <c:v>2.9731991854535241E-9</c:v>
                </c:pt>
                <c:pt idx="229">
                  <c:v>3.0330200836167172E-9</c:v>
                </c:pt>
                <c:pt idx="230">
                  <c:v>3.09381403711555E-9</c:v>
                </c:pt>
                <c:pt idx="231">
                  <c:v>3.1555913993353417E-9</c:v>
                </c:pt>
                <c:pt idx="232">
                  <c:v>3.2183625087698433E-9</c:v>
                </c:pt>
                <c:pt idx="233">
                  <c:v>3.2821376856118969E-9</c:v>
                </c:pt>
                <c:pt idx="234">
                  <c:v>3.3469272282830721E-9</c:v>
                </c:pt>
                <c:pt idx="235">
                  <c:v>3.4127414099025402E-9</c:v>
                </c:pt>
                <c:pt idx="236">
                  <c:v>3.4795904746957114E-9</c:v>
                </c:pt>
                <c:pt idx="237">
                  <c:v>3.5474846343428971E-9</c:v>
                </c:pt>
                <c:pt idx="238">
                  <c:v>3.6164340642686324E-9</c:v>
                </c:pt>
                <c:pt idx="239">
                  <c:v>3.68644889987204E-9</c:v>
                </c:pt>
                <c:pt idx="240">
                  <c:v>3.7575392326988913E-9</c:v>
                </c:pt>
                <c:pt idx="241">
                  <c:v>3.8297151065558468E-9</c:v>
                </c:pt>
                <c:pt idx="242">
                  <c:v>3.9029865135676572E-9</c:v>
                </c:pt>
                <c:pt idx="243">
                  <c:v>3.9773633901778331E-9</c:v>
                </c:pt>
                <c:pt idx="244">
                  <c:v>4.0528556130936672E-9</c:v>
                </c:pt>
                <c:pt idx="245">
                  <c:v>4.1294729951762362E-9</c:v>
                </c:pt>
                <c:pt idx="246">
                  <c:v>4.2072252812763085E-9</c:v>
                </c:pt>
                <c:pt idx="247">
                  <c:v>4.2861221440168888E-9</c:v>
                </c:pt>
                <c:pt idx="248">
                  <c:v>4.3661731795234291E-9</c:v>
                </c:pt>
                <c:pt idx="249">
                  <c:v>4.4473879031025035E-9</c:v>
                </c:pt>
                <c:pt idx="250">
                  <c:v>4.5297757448700644E-9</c:v>
                </c:pt>
                <c:pt idx="251">
                  <c:v>4.6133460453302039E-9</c:v>
                </c:pt>
                <c:pt idx="252">
                  <c:v>4.6981080509055806E-9</c:v>
                </c:pt>
                <c:pt idx="253">
                  <c:v>4.7840709094205477E-9</c:v>
                </c:pt>
                <c:pt idx="254">
                  <c:v>4.8712436655382356E-9</c:v>
                </c:pt>
                <c:pt idx="255">
                  <c:v>4.9596352561527288E-9</c:v>
                </c:pt>
                <c:pt idx="256">
                  <c:v>5.0492545057376443E-9</c:v>
                </c:pt>
                <c:pt idx="257">
                  <c:v>5.1401101216523678E-9</c:v>
                </c:pt>
                <c:pt idx="258">
                  <c:v>5.2322106894073727E-9</c:v>
                </c:pt>
                <c:pt idx="259">
                  <c:v>5.3255646678898985E-9</c:v>
                </c:pt>
                <c:pt idx="260">
                  <c:v>5.4201803845515868E-9</c:v>
                </c:pt>
                <c:pt idx="261">
                  <c:v>5.516066030559382E-9</c:v>
                </c:pt>
                <c:pt idx="262">
                  <c:v>5.6132296559114222E-9</c:v>
                </c:pt>
                <c:pt idx="263">
                  <c:v>5.7116791645193065E-9</c:v>
                </c:pt>
                <c:pt idx="264">
                  <c:v>5.811422309258533E-9</c:v>
                </c:pt>
                <c:pt idx="265">
                  <c:v>5.9124666869886741E-9</c:v>
                </c:pt>
                <c:pt idx="266">
                  <c:v>6.0148197335450177E-9</c:v>
                </c:pt>
                <c:pt idx="267">
                  <c:v>6.1184887187034776E-9</c:v>
                </c:pt>
                <c:pt idx="268">
                  <c:v>6.2234807411205436E-9</c:v>
                </c:pt>
                <c:pt idx="269">
                  <c:v>6.3298027232501191E-9</c:v>
                </c:pt>
                <c:pt idx="270">
                  <c:v>6.4374614062391618E-9</c:v>
                </c:pt>
                <c:pt idx="271">
                  <c:v>6.5464633448040484E-9</c:v>
                </c:pt>
                <c:pt idx="272">
                  <c:v>6.6568149020896429E-9</c:v>
                </c:pt>
                <c:pt idx="273">
                  <c:v>6.7685222445131141E-9</c:v>
                </c:pt>
                <c:pt idx="274">
                  <c:v>6.8815913365945361E-9</c:v>
                </c:pt>
                <c:pt idx="275">
                  <c:v>6.9960279357763945E-9</c:v>
                </c:pt>
                <c:pt idx="276">
                  <c:v>7.1118375872341768E-9</c:v>
                </c:pt>
                <c:pt idx="277">
                  <c:v>7.2290256186801656E-9</c:v>
                </c:pt>
                <c:pt idx="278">
                  <c:v>7.3475971351627435E-9</c:v>
                </c:pt>
                <c:pt idx="279">
                  <c:v>7.4675570138634301E-9</c:v>
                </c:pt>
                <c:pt idx="280">
                  <c:v>7.5889098988939689E-9</c:v>
                </c:pt>
                <c:pt idx="281">
                  <c:v>7.7116601960958224E-9</c:v>
                </c:pt>
                <c:pt idx="282">
                  <c:v>7.8358120678444384E-9</c:v>
                </c:pt>
                <c:pt idx="283">
                  <c:v>7.9613694278607247E-9</c:v>
                </c:pt>
                <c:pt idx="284">
                  <c:v>8.0883359360321882E-9</c:v>
                </c:pt>
                <c:pt idx="285">
                  <c:v>8.2167149932462012E-9</c:v>
                </c:pt>
                <c:pt idx="286">
                  <c:v>8.3465097362379483E-9</c:v>
                </c:pt>
                <c:pt idx="287">
                  <c:v>8.477723032455592E-9</c:v>
                </c:pt>
                <c:pt idx="288">
                  <c:v>8.6103574749452572E-9</c:v>
                </c:pt>
                <c:pt idx="289">
                  <c:v>8.7444153772584397E-9</c:v>
                </c:pt>
                <c:pt idx="290">
                  <c:v>8.8798987683844737E-9</c:v>
                </c:pt>
                <c:pt idx="291">
                  <c:v>9.0168093877107905E-9</c:v>
                </c:pt>
                <c:pt idx="292">
                  <c:v>9.1551486800135869E-9</c:v>
                </c:pt>
                <c:pt idx="293">
                  <c:v>9.2949177904817056E-9</c:v>
                </c:pt>
                <c:pt idx="294">
                  <c:v>9.4361175597764356E-9</c:v>
                </c:pt>
                <c:pt idx="295">
                  <c:v>9.5787485191300325E-9</c:v>
                </c:pt>
                <c:pt idx="296">
                  <c:v>9.7228108854857527E-9</c:v>
                </c:pt>
                <c:pt idx="297">
                  <c:v>9.8683045566822063E-9</c:v>
                </c:pt>
                <c:pt idx="298">
                  <c:v>1.0015229106684888E-8</c:v>
                </c:pt>
                <c:pt idx="299">
                  <c:v>1.0163583780867735E-8</c:v>
                </c:pt>
                <c:pt idx="300">
                  <c:v>1.0313367491347587E-8</c:v>
                </c:pt>
                <c:pt idx="301">
                  <c:v>1.0464578812374439E-8</c:v>
                </c:pt>
                <c:pt idx="302">
                  <c:v>1.0617215975780371E-8</c:v>
                </c:pt>
                <c:pt idx="303">
                  <c:v>1.0771276866490096E-8</c:v>
                </c:pt>
                <c:pt idx="304">
                  <c:v>1.0926759018096045E-8</c:v>
                </c:pt>
                <c:pt idx="305">
                  <c:v>1.108365960850091E-8</c:v>
                </c:pt>
                <c:pt idx="306">
                  <c:v>1.1241975455630579E-8</c:v>
                </c:pt>
                <c:pt idx="307">
                  <c:v>1.1401703013220459E-8</c:v>
                </c:pt>
                <c:pt idx="308">
                  <c:v>1.1562838366678065E-8</c:v>
                </c:pt>
                <c:pt idx="309">
                  <c:v>1.1725377229024899E-8</c:v>
                </c:pt>
                <c:pt idx="310">
                  <c:v>1.1889314936920496E-8</c:v>
                </c:pt>
                <c:pt idx="311">
                  <c:v>1.2054646446771686E-8</c:v>
                </c:pt>
                <c:pt idx="312">
                  <c:v>1.2221366330929916E-8</c:v>
                </c:pt>
                <c:pt idx="313">
                  <c:v>1.2389468773979637E-8</c:v>
                </c:pt>
                <c:pt idx="314">
                  <c:v>1.2558947569120724E-8</c:v>
                </c:pt>
                <c:pt idx="315">
                  <c:v>1.2729796114647737E-8</c:v>
                </c:pt>
                <c:pt idx="316">
                  <c:v>1.2902007410529094E-8</c:v>
                </c:pt>
                <c:pt idx="317">
                  <c:v>1.3075574055088927E-8</c:v>
                </c:pt>
                <c:pt idx="318">
                  <c:v>1.3250488241794627E-8</c:v>
                </c:pt>
                <c:pt idx="319">
                  <c:v>1.3426741756152832E-8</c:v>
                </c:pt>
                <c:pt idx="320">
                  <c:v>1.3604325972716831E-8</c:v>
                </c:pt>
                <c:pt idx="321">
                  <c:v>1.3783231852208151E-8</c:v>
                </c:pt>
                <c:pt idx="322">
                  <c:v>1.3963449938755149E-8</c:v>
                </c:pt>
                <c:pt idx="323">
                  <c:v>1.4144970357251434E-8</c:v>
                </c:pt>
                <c:pt idx="324">
                  <c:v>1.432778281083682E-8</c:v>
                </c:pt>
                <c:pt idx="325">
                  <c:v>1.451187657850363E-8</c:v>
                </c:pt>
                <c:pt idx="326">
                  <c:v>1.4697240512830984E-8</c:v>
                </c:pt>
                <c:pt idx="327">
                  <c:v>1.4883863037849759E-8</c:v>
                </c:pt>
                <c:pt idx="328">
                  <c:v>1.5071732147040914E-8</c:v>
                </c:pt>
                <c:pt idx="329">
                  <c:v>1.5260835401469702E-8</c:v>
                </c:pt>
                <c:pt idx="330">
                  <c:v>1.5451159928058413E-8</c:v>
                </c:pt>
                <c:pt idx="331">
                  <c:v>1.56426924180001E-8</c:v>
                </c:pt>
                <c:pt idx="332">
                  <c:v>1.5835419125315832E-8</c:v>
                </c:pt>
                <c:pt idx="333">
                  <c:v>1.6029325865557881E-8</c:v>
                </c:pt>
                <c:pt idx="334">
                  <c:v>1.6224398014661225E-8</c:v>
                </c:pt>
                <c:pt idx="335">
                  <c:v>1.6420620507945763E-8</c:v>
                </c:pt>
                <c:pt idx="336">
                  <c:v>1.6617977839271455E-8</c:v>
                </c:pt>
                <c:pt idx="337">
                  <c:v>1.6816454060348727E-8</c:v>
                </c:pt>
                <c:pt idx="338">
                  <c:v>1.7016032780206209E-8</c:v>
                </c:pt>
                <c:pt idx="339">
                  <c:v>1.7216697164818067E-8</c:v>
                </c:pt>
                <c:pt idx="340">
                  <c:v>1.7418429936892911E-8</c:v>
                </c:pt>
                <c:pt idx="341">
                  <c:v>1.76212133758263E-8</c:v>
                </c:pt>
                <c:pt idx="342">
                  <c:v>1.7825029317818844E-8</c:v>
                </c:pt>
                <c:pt idx="343">
                  <c:v>1.8029859156161742E-8</c:v>
                </c:pt>
                <c:pt idx="344">
                  <c:v>1.8235683841691624E-8</c:v>
                </c:pt>
                <c:pt idx="345">
                  <c:v>1.844248388341635E-8</c:v>
                </c:pt>
                <c:pt idx="346">
                  <c:v>1.8650239349313603E-8</c:v>
                </c:pt>
                <c:pt idx="347">
                  <c:v>1.8858929867303773E-8</c:v>
                </c:pt>
                <c:pt idx="348">
                  <c:v>1.9068534626398663E-8</c:v>
                </c:pt>
                <c:pt idx="349">
                  <c:v>1.9279032378027609E-8</c:v>
                </c:pt>
                <c:pt idx="350">
                  <c:v>1.9490401437542241E-8</c:v>
                </c:pt>
                <c:pt idx="351">
                  <c:v>1.9702619685901289E-8</c:v>
                </c:pt>
                <c:pt idx="352">
                  <c:v>1.9915664571536689E-8</c:v>
                </c:pt>
                <c:pt idx="353">
                  <c:v>2.0129513112402026E-8</c:v>
                </c:pt>
                <c:pt idx="354">
                  <c:v>2.0344141898204483E-8</c:v>
                </c:pt>
                <c:pt idx="355">
                  <c:v>2.0559527092821244E-8</c:v>
                </c:pt>
                <c:pt idx="356">
                  <c:v>2.0775644436901235E-8</c:v>
                </c:pt>
                <c:pt idx="357">
                  <c:v>2.0992469250653001E-8</c:v>
                </c:pt>
                <c:pt idx="358">
                  <c:v>2.1209976436819462E-8</c:v>
                </c:pt>
                <c:pt idx="359">
                  <c:v>2.1428140483840188E-8</c:v>
                </c:pt>
                <c:pt idx="360">
                  <c:v>2.1646935469201676E-8</c:v>
                </c:pt>
                <c:pt idx="361">
                  <c:v>2.1866335062976102E-8</c:v>
                </c:pt>
                <c:pt idx="362">
                  <c:v>2.2086312531548925E-8</c:v>
                </c:pt>
                <c:pt idx="363">
                  <c:v>2.2306840741535527E-8</c:v>
                </c:pt>
                <c:pt idx="364">
                  <c:v>2.2527892163887144E-8</c:v>
                </c:pt>
                <c:pt idx="365">
                  <c:v>2.2749438878186E-8</c:v>
                </c:pt>
                <c:pt idx="366">
                  <c:v>2.2971452577129786E-8</c:v>
                </c:pt>
                <c:pt idx="367">
                  <c:v>2.3193904571205193E-8</c:v>
                </c:pt>
                <c:pt idx="368">
                  <c:v>2.3416765793550356E-8</c:v>
                </c:pt>
                <c:pt idx="369">
                  <c:v>2.364000680500576E-8</c:v>
                </c:pt>
                <c:pt idx="370">
                  <c:v>2.3863597799353349E-8</c:v>
                </c:pt>
                <c:pt idx="371">
                  <c:v>2.4087508608743047E-8</c:v>
                </c:pt>
                <c:pt idx="372">
                  <c:v>2.4311708709306279E-8</c:v>
                </c:pt>
                <c:pt idx="373">
                  <c:v>2.4536167226955565E-8</c:v>
                </c:pt>
                <c:pt idx="374">
                  <c:v>2.4760852943369421E-8</c:v>
                </c:pt>
                <c:pt idx="375">
                  <c:v>2.4985734302161568E-8</c:v>
                </c:pt>
                <c:pt idx="376">
                  <c:v>2.521077941523339E-8</c:v>
                </c:pt>
                <c:pt idx="377">
                  <c:v>2.543595606930849E-8</c:v>
                </c:pt>
                <c:pt idx="378">
                  <c:v>2.5661231732647962E-8</c:v>
                </c:pt>
                <c:pt idx="379">
                  <c:v>2.5886573561945171E-8</c:v>
                </c:pt>
                <c:pt idx="380">
                  <c:v>2.6111948409398359E-8</c:v>
                </c:pt>
                <c:pt idx="381">
                  <c:v>2.6337322829959598E-8</c:v>
                </c:pt>
                <c:pt idx="382">
                  <c:v>2.6562663088758365E-8</c:v>
                </c:pt>
                <c:pt idx="383">
                  <c:v>2.6787935168697862E-8</c:v>
                </c:pt>
                <c:pt idx="384">
                  <c:v>2.7013104778222239E-8</c:v>
                </c:pt>
                <c:pt idx="385">
                  <c:v>2.7238137359252646E-8</c:v>
                </c:pt>
                <c:pt idx="386">
                  <c:v>2.7462998095290021E-8</c:v>
                </c:pt>
                <c:pt idx="387">
                  <c:v>2.7687651919682342E-8</c:v>
                </c:pt>
                <c:pt idx="388">
                  <c:v>2.7912063524054023E-8</c:v>
                </c:pt>
                <c:pt idx="389">
                  <c:v>2.8136197366894966E-8</c:v>
                </c:pt>
                <c:pt idx="390">
                  <c:v>2.8360017682306853E-8</c:v>
                </c:pt>
                <c:pt idx="391">
                  <c:v>2.8583488488903809E-8</c:v>
                </c:pt>
                <c:pt idx="392">
                  <c:v>2.8806573598864871E-8</c:v>
                </c:pt>
                <c:pt idx="393">
                  <c:v>2.9029236627135327E-8</c:v>
                </c:pt>
                <c:pt idx="394">
                  <c:v>2.9251441000773999E-8</c:v>
                </c:pt>
                <c:pt idx="395">
                  <c:v>2.9473149968443311E-8</c:v>
                </c:pt>
                <c:pt idx="396">
                  <c:v>2.9694326610039199E-8</c:v>
                </c:pt>
                <c:pt idx="397">
                  <c:v>2.9914933846457344E-8</c:v>
                </c:pt>
                <c:pt idx="398">
                  <c:v>3.0134934449492642E-8</c:v>
                </c:pt>
                <c:pt idx="399">
                  <c:v>3.035429105186824E-8</c:v>
                </c:pt>
                <c:pt idx="400">
                  <c:v>3.0572966157390786E-8</c:v>
                </c:pt>
                <c:pt idx="401">
                  <c:v>3.0790922151228113E-8</c:v>
                </c:pt>
                <c:pt idx="402">
                  <c:v>3.1008121310305793E-8</c:v>
                </c:pt>
                <c:pt idx="403">
                  <c:v>3.122452581381853E-8</c:v>
                </c:pt>
                <c:pt idx="404">
                  <c:v>3.1440097753852788E-8</c:v>
                </c:pt>
                <c:pt idx="405">
                  <c:v>3.1654799146116426E-8</c:v>
                </c:pt>
                <c:pt idx="406">
                  <c:v>3.1868591940771342E-8</c:v>
                </c:pt>
                <c:pt idx="407">
                  <c:v>3.2081438033365066E-8</c:v>
                </c:pt>
                <c:pt idx="408">
                  <c:v>3.2293299275856995E-8</c:v>
                </c:pt>
                <c:pt idx="409">
                  <c:v>3.250413748773493E-8</c:v>
                </c:pt>
                <c:pt idx="410">
                  <c:v>3.271391446721758E-8</c:v>
                </c:pt>
                <c:pt idx="411">
                  <c:v>3.2922592002538662E-8</c:v>
                </c:pt>
                <c:pt idx="412">
                  <c:v>3.3130131883307859E-8</c:v>
                </c:pt>
                <c:pt idx="413">
                  <c:v>3.3336495911944249E-8</c:v>
                </c:pt>
                <c:pt idx="414">
                  <c:v>3.3541645915177376E-8</c:v>
                </c:pt>
                <c:pt idx="415">
                  <c:v>3.3745543755611397E-8</c:v>
                </c:pt>
                <c:pt idx="416">
                  <c:v>3.3948151343347292E-8</c:v>
                </c:pt>
                <c:pt idx="417">
                  <c:v>3.4149430647658532E-8</c:v>
                </c:pt>
                <c:pt idx="418">
                  <c:v>3.4349343708715106E-8</c:v>
                </c:pt>
                <c:pt idx="419">
                  <c:v>3.4547852649351E-8</c:v>
                </c:pt>
                <c:pt idx="420">
                  <c:v>3.4744919686870162E-8</c:v>
                </c:pt>
                <c:pt idx="421">
                  <c:v>3.494050714488578E-8</c:v>
                </c:pt>
                <c:pt idx="422">
                  <c:v>3.5134577465187885E-8</c:v>
                </c:pt>
                <c:pt idx="423">
                  <c:v>3.5327093219633985E-8</c:v>
                </c:pt>
                <c:pt idx="424">
                  <c:v>3.5518017122057623E-8</c:v>
                </c:pt>
                <c:pt idx="425">
                  <c:v>3.5707312040189593E-8</c:v>
                </c:pt>
                <c:pt idx="426">
                  <c:v>3.5894941007586559E-8</c:v>
                </c:pt>
                <c:pt idx="427">
                  <c:v>3.6080867235561707E-8</c:v>
                </c:pt>
                <c:pt idx="428">
                  <c:v>3.6265054125112138E-8</c:v>
                </c:pt>
                <c:pt idx="429">
                  <c:v>3.6447465278837682E-8</c:v>
                </c:pt>
                <c:pt idx="430">
                  <c:v>3.6628064512845656E-8</c:v>
                </c:pt>
                <c:pt idx="431">
                  <c:v>3.6806815868636229E-8</c:v>
                </c:pt>
                <c:pt idx="432">
                  <c:v>3.6983683624962915E-8</c:v>
                </c:pt>
                <c:pt idx="433">
                  <c:v>3.7158632309662795E-8</c:v>
                </c:pt>
                <c:pt idx="434">
                  <c:v>3.7331626711451056E-8</c:v>
                </c:pt>
                <c:pt idx="435">
                  <c:v>3.750263189167425E-8</c:v>
                </c:pt>
                <c:pt idx="436">
                  <c:v>3.767161319601697E-8</c:v>
                </c:pt>
                <c:pt idx="437">
                  <c:v>3.783853626615641E-8</c:v>
                </c:pt>
                <c:pt idx="438">
                  <c:v>3.8003367051359321E-8</c:v>
                </c:pt>
                <c:pt idx="439">
                  <c:v>3.8166071820015923E-8</c:v>
                </c:pt>
                <c:pt idx="440">
                  <c:v>3.832661717110543E-8</c:v>
                </c:pt>
                <c:pt idx="441">
                  <c:v>3.8484970045587578E-8</c:v>
                </c:pt>
                <c:pt idx="442">
                  <c:v>3.8641097737714805E-8</c:v>
                </c:pt>
                <c:pt idx="443">
                  <c:v>3.8794967906259824E-8</c:v>
                </c:pt>
                <c:pt idx="444">
                  <c:v>3.8946548585652926E-8</c:v>
                </c:pt>
                <c:pt idx="445">
                  <c:v>3.909580819702392E-8</c:v>
                </c:pt>
                <c:pt idx="446">
                  <c:v>3.9242715559143238E-8</c:v>
                </c:pt>
                <c:pt idx="447">
                  <c:v>3.9387239899257009E-8</c:v>
                </c:pt>
                <c:pt idx="448">
                  <c:v>3.9529350863810634E-8</c:v>
                </c:pt>
                <c:pt idx="449">
                  <c:v>3.966901852905602E-8</c:v>
                </c:pt>
                <c:pt idx="450">
                  <c:v>3.9806213411536858E-8</c:v>
                </c:pt>
                <c:pt idx="451">
                  <c:v>3.9940906478447126E-8</c:v>
                </c:pt>
                <c:pt idx="452">
                  <c:v>4.0073069157857596E-8</c:v>
                </c:pt>
                <c:pt idx="453">
                  <c:v>4.020267334880534E-8</c:v>
                </c:pt>
                <c:pt idx="454">
                  <c:v>4.0329691431241191E-8</c:v>
                </c:pt>
                <c:pt idx="455">
                  <c:v>4.045409627583042E-8</c:v>
                </c:pt>
                <c:pt idx="456">
                  <c:v>4.0575861253601457E-8</c:v>
                </c:pt>
                <c:pt idx="457">
                  <c:v>4.0694960245438214E-8</c:v>
                </c:pt>
                <c:pt idx="458">
                  <c:v>4.0811367651410948E-8</c:v>
                </c:pt>
                <c:pt idx="459">
                  <c:v>4.0925058399941273E-8</c:v>
                </c:pt>
                <c:pt idx="460">
                  <c:v>4.1036007956796496E-8</c:v>
                </c:pt>
                <c:pt idx="461">
                  <c:v>4.1144192333908973E-8</c:v>
                </c:pt>
                <c:pt idx="462">
                  <c:v>4.124958809801589E-8</c:v>
                </c:pt>
                <c:pt idx="463">
                  <c:v>4.1352172379115186E-8</c:v>
                </c:pt>
                <c:pt idx="464">
                  <c:v>4.1451922878733355E-8</c:v>
                </c:pt>
                <c:pt idx="465">
                  <c:v>4.1548817878000923E-8</c:v>
                </c:pt>
                <c:pt idx="466">
                  <c:v>4.1642836245531477E-8</c:v>
                </c:pt>
                <c:pt idx="467">
                  <c:v>4.173395744510032E-8</c:v>
                </c:pt>
                <c:pt idx="468">
                  <c:v>4.18221615431188E-8</c:v>
                </c:pt>
                <c:pt idx="469">
                  <c:v>4.19074292159005E-8</c:v>
                </c:pt>
                <c:pt idx="470">
                  <c:v>4.1989741756715559E-8</c:v>
                </c:pt>
                <c:pt idx="471">
                  <c:v>4.2069081082629653E-8</c:v>
                </c:pt>
                <c:pt idx="472">
                  <c:v>4.2145429741123937E-8</c:v>
                </c:pt>
                <c:pt idx="473">
                  <c:v>4.2218770916492668E-8</c:v>
                </c:pt>
                <c:pt idx="474">
                  <c:v>4.2289088436015289E-8</c:v>
                </c:pt>
                <c:pt idx="475">
                  <c:v>4.2356366775899659E-8</c:v>
                </c:pt>
                <c:pt idx="476">
                  <c:v>4.2420591066993436E-8</c:v>
                </c:pt>
                <c:pt idx="477">
                  <c:v>4.2481747100260707E-8</c:v>
                </c:pt>
                <c:pt idx="478">
                  <c:v>4.2539821332021009E-8</c:v>
                </c:pt>
                <c:pt idx="479">
                  <c:v>4.2594800888948023E-8</c:v>
                </c:pt>
                <c:pt idx="480">
                  <c:v>4.2646673572825376E-8</c:v>
                </c:pt>
                <c:pt idx="481">
                  <c:v>4.2695427865057067E-8</c:v>
                </c:pt>
                <c:pt idx="482">
                  <c:v>4.2741052930930259E-8</c:v>
                </c:pt>
                <c:pt idx="483">
                  <c:v>4.2783538623628133E-8</c:v>
                </c:pt>
                <c:pt idx="484">
                  <c:v>4.2822875487990731E-8</c:v>
                </c:pt>
                <c:pt idx="485">
                  <c:v>4.2859054764021969E-8</c:v>
                </c:pt>
                <c:pt idx="486">
                  <c:v>4.2892068390140781E-8</c:v>
                </c:pt>
                <c:pt idx="487">
                  <c:v>4.2921909006174909E-8</c:v>
                </c:pt>
                <c:pt idx="488">
                  <c:v>4.2948569956095653E-8</c:v>
                </c:pt>
                <c:pt idx="489">
                  <c:v>4.2972045290492213E-8</c:v>
                </c:pt>
                <c:pt idx="490">
                  <c:v>4.2992329768784316E-8</c:v>
                </c:pt>
                <c:pt idx="491">
                  <c:v>4.3009418861172024E-8</c:v>
                </c:pt>
                <c:pt idx="492">
                  <c:v>4.3023308750321604E-8</c:v>
                </c:pt>
                <c:pt idx="493">
                  <c:v>4.3033996332786684E-8</c:v>
                </c:pt>
                <c:pt idx="494">
                  <c:v>4.3041479220163893E-8</c:v>
                </c:pt>
                <c:pt idx="495">
                  <c:v>4.304575573998246E-8</c:v>
                </c:pt>
                <c:pt idx="496">
                  <c:v>4.3046824936327152E-8</c:v>
                </c:pt>
                <c:pt idx="497">
                  <c:v>4.3044686570194448E-8</c:v>
                </c:pt>
                <c:pt idx="498">
                  <c:v>4.3039341119581509E-8</c:v>
                </c:pt>
                <c:pt idx="499">
                  <c:v>4.3030789779308175E-8</c:v>
                </c:pt>
                <c:pt idx="500">
                  <c:v>4.3019034460571823E-8</c:v>
                </c:pt>
                <c:pt idx="501">
                  <c:v>4.3004077790235458E-8</c:v>
                </c:pt>
                <c:pt idx="502">
                  <c:v>4.298592310984945E-8</c:v>
                </c:pt>
                <c:pt idx="503">
                  <c:v>4.2964574474407263E-8</c:v>
                </c:pt>
                <c:pt idx="504">
                  <c:v>4.2940036650835994E-8</c:v>
                </c:pt>
                <c:pt idx="505">
                  <c:v>4.2912315116222388E-8</c:v>
                </c:pt>
                <c:pt idx="506">
                  <c:v>4.2881416055775352E-8</c:v>
                </c:pt>
                <c:pt idx="507">
                  <c:v>4.2847346360525907E-8</c:v>
                </c:pt>
                <c:pt idx="508">
                  <c:v>4.281011362476594E-8</c:v>
                </c:pt>
                <c:pt idx="509">
                  <c:v>4.2769726143226909E-8</c:v>
                </c:pt>
                <c:pt idx="510">
                  <c:v>4.2726192908000099E-8</c:v>
                </c:pt>
                <c:pt idx="511">
                  <c:v>4.2679523605199997E-8</c:v>
                </c:pt>
                <c:pt idx="512">
                  <c:v>4.2629728611372444E-8</c:v>
                </c:pt>
                <c:pt idx="513">
                  <c:v>4.2576818989649611E-8</c:v>
                </c:pt>
                <c:pt idx="514">
                  <c:v>4.2520806485653525E-8</c:v>
                </c:pt>
                <c:pt idx="515">
                  <c:v>4.2461703523150532E-8</c:v>
                </c:pt>
                <c:pt idx="516">
                  <c:v>4.2399523199458808E-8</c:v>
                </c:pt>
                <c:pt idx="517">
                  <c:v>4.2334279280611302E-8</c:v>
                </c:pt>
                <c:pt idx="518">
                  <c:v>4.226598619627663E-8</c:v>
                </c:pt>
                <c:pt idx="519">
                  <c:v>4.2194659034440567E-8</c:v>
                </c:pt>
                <c:pt idx="520">
                  <c:v>4.2120313535850843E-8</c:v>
                </c:pt>
                <c:pt idx="521">
                  <c:v>4.2042966088228147E-8</c:v>
                </c:pt>
                <c:pt idx="522">
                  <c:v>4.1962633720246219E-8</c:v>
                </c:pt>
                <c:pt idx="523">
                  <c:v>4.1879334095284306E-8</c:v>
                </c:pt>
                <c:pt idx="524">
                  <c:v>4.1793085504955012E-8</c:v>
                </c:pt>
                <c:pt idx="525">
                  <c:v>4.1703906862410967E-8</c:v>
                </c:pt>
                <c:pt idx="526">
                  <c:v>4.161181769543371E-8</c:v>
                </c:pt>
                <c:pt idx="527">
                  <c:v>4.1516838139308268E-8</c:v>
                </c:pt>
                <c:pt idx="528">
                  <c:v>4.1418988929487229E-8</c:v>
                </c:pt>
                <c:pt idx="529">
                  <c:v>4.131829139404785E-8</c:v>
                </c:pt>
                <c:pt idx="530">
                  <c:v>4.1214767445946195E-8</c:v>
                </c:pt>
                <c:pt idx="531">
                  <c:v>4.1108439575072126E-8</c:v>
                </c:pt>
                <c:pt idx="532">
                  <c:v>4.0999330840109315E-8</c:v>
                </c:pt>
                <c:pt idx="533">
                  <c:v>4.0887464860204247E-8</c:v>
                </c:pt>
                <c:pt idx="534">
                  <c:v>4.0772865806448512E-8</c:v>
                </c:pt>
                <c:pt idx="535">
                  <c:v>4.065555839317868E-8</c:v>
                </c:pt>
                <c:pt idx="536">
                  <c:v>4.0535567869098166E-8</c:v>
                </c:pt>
                <c:pt idx="537">
                  <c:v>4.0412920008225445E-8</c:v>
                </c:pt>
                <c:pt idx="538">
                  <c:v>4.0287641100673258E-8</c:v>
                </c:pt>
                <c:pt idx="539">
                  <c:v>4.0159757943263423E-8</c:v>
                </c:pt>
                <c:pt idx="540">
                  <c:v>4.0029297829981836E-8</c:v>
                </c:pt>
                <c:pt idx="541">
                  <c:v>3.9896288542278561E-8</c:v>
                </c:pt>
                <c:pt idx="542">
                  <c:v>3.9760758339217674E-8</c:v>
                </c:pt>
                <c:pt idx="543">
                  <c:v>3.9622735947481938E-8</c:v>
                </c:pt>
                <c:pt idx="544">
                  <c:v>3.9482250551237034E-8</c:v>
                </c:pt>
                <c:pt idx="545">
                  <c:v>3.9339331781860507E-8</c:v>
                </c:pt>
                <c:pt idx="546">
                  <c:v>3.9194009707540458E-8</c:v>
                </c:pt>
                <c:pt idx="547">
                  <c:v>3.9046314822748988E-8</c:v>
                </c:pt>
                <c:pt idx="548">
                  <c:v>3.8896278037595666E-8</c:v>
                </c:pt>
                <c:pt idx="549">
                  <c:v>3.8743930667066183E-8</c:v>
                </c:pt>
                <c:pt idx="550">
                  <c:v>3.8589304420151324E-8</c:v>
                </c:pt>
                <c:pt idx="551">
                  <c:v>3.8432431388871706E-8</c:v>
                </c:pt>
                <c:pt idx="552">
                  <c:v>3.8273344037203413E-8</c:v>
                </c:pt>
                <c:pt idx="553">
                  <c:v>3.8112075189910033E-8</c:v>
                </c:pt>
                <c:pt idx="554">
                  <c:v>3.794865802128629E-8</c:v>
                </c:pt>
                <c:pt idx="555">
                  <c:v>3.778312604381879E-8</c:v>
                </c:pt>
                <c:pt idx="556">
                  <c:v>3.7615513096769217E-8</c:v>
                </c:pt>
                <c:pt idx="557">
                  <c:v>3.7445853334685468E-8</c:v>
                </c:pt>
                <c:pt idx="558">
                  <c:v>3.7274181215846046E-8</c:v>
                </c:pt>
                <c:pt idx="559">
                  <c:v>3.7100531490643347E-8</c:v>
                </c:pt>
                <c:pt idx="560">
                  <c:v>3.6924939189911085E-8</c:v>
                </c:pt>
                <c:pt idx="561">
                  <c:v>3.6747439613201531E-8</c:v>
                </c:pt>
                <c:pt idx="562">
                  <c:v>3.6568068317017826E-8</c:v>
                </c:pt>
                <c:pt idx="563">
                  <c:v>3.6386861103006968E-8</c:v>
                </c:pt>
                <c:pt idx="564">
                  <c:v>3.6203854006118931E-8</c:v>
                </c:pt>
                <c:pt idx="565">
                  <c:v>3.6019083282737225E-8</c:v>
                </c:pt>
                <c:pt idx="566">
                  <c:v>3.5832585398786471E-8</c:v>
                </c:pt>
                <c:pt idx="567">
                  <c:v>3.5644397017822389E-8</c:v>
                </c:pt>
                <c:pt idx="568">
                  <c:v>3.5454554989109515E-8</c:v>
                </c:pt>
                <c:pt idx="569">
                  <c:v>3.5263096335692108E-8</c:v>
                </c:pt>
                <c:pt idx="570">
                  <c:v>3.5070058242463599E-8</c:v>
                </c:pt>
                <c:pt idx="571">
                  <c:v>3.4875478044239856E-8</c:v>
                </c:pt>
                <c:pt idx="572">
                  <c:v>3.4679393213841592E-8</c:v>
                </c:pt>
                <c:pt idx="573">
                  <c:v>3.4481841350191203E-8</c:v>
                </c:pt>
                <c:pt idx="574">
                  <c:v>3.4282860166429254E-8</c:v>
                </c:pt>
                <c:pt idx="575">
                  <c:v>3.4082487478055708E-8</c:v>
                </c:pt>
                <c:pt idx="576">
                  <c:v>3.3880761191101231E-8</c:v>
                </c:pt>
                <c:pt idx="577">
                  <c:v>3.3677719290333452E-8</c:v>
                </c:pt>
                <c:pt idx="578">
                  <c:v>3.3473399827503461E-8</c:v>
                </c:pt>
                <c:pt idx="579">
                  <c:v>3.326784090963729E-8</c:v>
                </c:pt>
                <c:pt idx="580">
                  <c:v>3.3061080687377593E-8</c:v>
                </c:pt>
                <c:pt idx="581">
                  <c:v>3.2853157343380199E-8</c:v>
                </c:pt>
                <c:pt idx="582">
                  <c:v>3.2644109080770477E-8</c:v>
                </c:pt>
                <c:pt idx="583">
                  <c:v>3.2433974111664297E-8</c:v>
                </c:pt>
                <c:pt idx="584">
                  <c:v>3.2222790645758241E-8</c:v>
                </c:pt>
                <c:pt idx="585">
                  <c:v>3.2010596878993748E-8</c:v>
                </c:pt>
                <c:pt idx="586">
                  <c:v>3.1797430982299723E-8</c:v>
                </c:pt>
                <c:pt idx="587">
                  <c:v>3.1583331090418201E-8</c:v>
                </c:pt>
                <c:pt idx="588">
                  <c:v>3.1368335290817411E-8</c:v>
                </c:pt>
                <c:pt idx="589">
                  <c:v>3.1152481612696602E-8</c:v>
                </c:pt>
                <c:pt idx="590">
                  <c:v>3.093580801608704E-8</c:v>
                </c:pt>
                <c:pt idx="591">
                  <c:v>3.0718352381053141E-8</c:v>
                </c:pt>
                <c:pt idx="592">
                  <c:v>3.0500152496998128E-8</c:v>
                </c:pt>
                <c:pt idx="593">
                  <c:v>3.0281246052078012E-8</c:v>
                </c:pt>
                <c:pt idx="594">
                  <c:v>3.006167062272807E-8</c:v>
                </c:pt>
                <c:pt idx="595">
                  <c:v>2.9841463663305493E-8</c:v>
                </c:pt>
                <c:pt idx="596">
                  <c:v>2.9620662495852074E-8</c:v>
                </c:pt>
                <c:pt idx="597">
                  <c:v>2.9399304299980667E-8</c:v>
                </c:pt>
                <c:pt idx="598">
                  <c:v>2.9177426102888934E-8</c:v>
                </c:pt>
                <c:pt idx="599">
                  <c:v>2.8955064769503936E-8</c:v>
                </c:pt>
                <c:pt idx="600">
                  <c:v>2.8732256992760904E-8</c:v>
                </c:pt>
                <c:pt idx="601">
                  <c:v>2.8509039284019689E-8</c:v>
                </c:pt>
                <c:pt idx="602">
                  <c:v>2.8285447963621849E-8</c:v>
                </c:pt>
                <c:pt idx="603">
                  <c:v>2.8061519151591712E-8</c:v>
                </c:pt>
                <c:pt idx="604">
                  <c:v>2.7837288758484383E-8</c:v>
                </c:pt>
                <c:pt idx="605">
                  <c:v>2.7612792476383499E-8</c:v>
                </c:pt>
                <c:pt idx="606">
                  <c:v>2.7388065770051742E-8</c:v>
                </c:pt>
                <c:pt idx="607">
                  <c:v>2.7163143868236686E-8</c:v>
                </c:pt>
                <c:pt idx="608">
                  <c:v>2.6938061755134686E-8</c:v>
                </c:pt>
                <c:pt idx="609">
                  <c:v>2.6712854162015223E-8</c:v>
                </c:pt>
                <c:pt idx="610">
                  <c:v>2.6487555559008283E-8</c:v>
                </c:pt>
                <c:pt idx="611">
                  <c:v>2.6262200147056849E-8</c:v>
                </c:pt>
                <c:pt idx="612">
                  <c:v>2.6036821850036922E-8</c:v>
                </c:pt>
                <c:pt idx="613">
                  <c:v>2.5811454307047039E-8</c:v>
                </c:pt>
                <c:pt idx="614">
                  <c:v>2.5586130864869314E-8</c:v>
                </c:pt>
                <c:pt idx="615">
                  <c:v>2.5360884570603914E-8</c:v>
                </c:pt>
                <c:pt idx="616">
                  <c:v>2.5135748164478638E-8</c:v>
                </c:pt>
                <c:pt idx="617">
                  <c:v>2.4910754072835491E-8</c:v>
                </c:pt>
                <c:pt idx="618">
                  <c:v>2.4685934401295513E-8</c:v>
                </c:pt>
                <c:pt idx="619">
                  <c:v>2.4461320928103644E-8</c:v>
                </c:pt>
                <c:pt idx="620">
                  <c:v>2.4236945097654693E-8</c:v>
                </c:pt>
                <c:pt idx="621">
                  <c:v>2.4012838014201863E-8</c:v>
                </c:pt>
                <c:pt idx="622">
                  <c:v>2.3789030435748865E-8</c:v>
                </c:pt>
                <c:pt idx="623">
                  <c:v>2.356555276812665E-8</c:v>
                </c:pt>
                <c:pt idx="624">
                  <c:v>2.3342435059255806E-8</c:v>
                </c:pt>
                <c:pt idx="625">
                  <c:v>2.311970699359525E-8</c:v>
                </c:pt>
                <c:pt idx="626">
                  <c:v>2.2897397886778103E-8</c:v>
                </c:pt>
                <c:pt idx="627">
                  <c:v>2.2675536680435306E-8</c:v>
                </c:pt>
                <c:pt idx="628">
                  <c:v>2.2454151937207452E-8</c:v>
                </c:pt>
                <c:pt idx="629">
                  <c:v>2.2233271835945278E-8</c:v>
                </c:pt>
                <c:pt idx="630">
                  <c:v>2.2012924167099142E-8</c:v>
                </c:pt>
                <c:pt idx="631">
                  <c:v>2.1793136328297671E-8</c:v>
                </c:pt>
                <c:pt idx="632">
                  <c:v>2.1573935320115646E-8</c:v>
                </c:pt>
                <c:pt idx="633">
                  <c:v>2.1355347742031219E-8</c:v>
                </c:pt>
                <c:pt idx="634">
                  <c:v>2.1137399788572279E-8</c:v>
                </c:pt>
                <c:pt idx="635">
                  <c:v>2.0920117245651852E-8</c:v>
                </c:pt>
                <c:pt idx="636">
                  <c:v>2.0703525487092218E-8</c:v>
                </c:pt>
                <c:pt idx="637">
                  <c:v>2.0487649471337329E-8</c:v>
                </c:pt>
                <c:pt idx="638">
                  <c:v>2.0272513738353137E-8</c:v>
                </c:pt>
                <c:pt idx="639">
                  <c:v>2.0058142406715187E-8</c:v>
                </c:pt>
                <c:pt idx="640">
                  <c:v>1.984455917088288E-8</c:v>
                </c:pt>
                <c:pt idx="641">
                  <c:v>1.9631787298659577E-8</c:v>
                </c:pt>
                <c:pt idx="642">
                  <c:v>1.9419849628837838E-8</c:v>
                </c:pt>
                <c:pt idx="643">
                  <c:v>1.9208768569028699E-8</c:v>
                </c:pt>
                <c:pt idx="644">
                  <c:v>1.8998566093674165E-8</c:v>
                </c:pt>
                <c:pt idx="645">
                  <c:v>1.8789263742241659E-8</c:v>
                </c:pt>
                <c:pt idx="646">
                  <c:v>1.8580882617599358E-8</c:v>
                </c:pt>
                <c:pt idx="647">
                  <c:v>1.8373443384571163E-8</c:v>
                </c:pt>
                <c:pt idx="648">
                  <c:v>1.8166966268669837E-8</c:v>
                </c:pt>
                <c:pt idx="649">
                  <c:v>1.79614710550071E-8</c:v>
                </c:pt>
                <c:pt idx="650">
                  <c:v>1.7756977087378987E-8</c:v>
                </c:pt>
                <c:pt idx="651">
                  <c:v>1.7553503267525086E-8</c:v>
                </c:pt>
                <c:pt idx="652">
                  <c:v>1.7351068054559857E-8</c:v>
                </c:pt>
                <c:pt idx="653">
                  <c:v>1.7149689464574465E-8</c:v>
                </c:pt>
                <c:pt idx="654">
                  <c:v>1.6949385070407234E-8</c:v>
                </c:pt>
                <c:pt idx="655">
                  <c:v>1.6750172001580977E-8</c:v>
                </c:pt>
                <c:pt idx="656">
                  <c:v>1.6552066944405234E-8</c:v>
                </c:pt>
                <c:pt idx="657">
                  <c:v>1.635508614224143E-8</c:v>
                </c:pt>
                <c:pt idx="658">
                  <c:v>1.6159245395929022E-8</c:v>
                </c:pt>
                <c:pt idx="659">
                  <c:v>1.5964560064370398E-8</c:v>
                </c:pt>
                <c:pt idx="660">
                  <c:v>1.5771045065272492E-8</c:v>
                </c:pt>
                <c:pt idx="661">
                  <c:v>1.5578714876042874E-8</c:v>
                </c:pt>
                <c:pt idx="662">
                  <c:v>1.5387583534838025E-8</c:v>
                </c:pt>
                <c:pt idx="663">
                  <c:v>1.5197664641761527E-8</c:v>
                </c:pt>
                <c:pt idx="664">
                  <c:v>1.500897136020981E-8</c:v>
                </c:pt>
                <c:pt idx="665">
                  <c:v>1.4821516418362999E-8</c:v>
                </c:pt>
                <c:pt idx="666">
                  <c:v>1.4635312110818457E-8</c:v>
                </c:pt>
                <c:pt idx="667">
                  <c:v>1.4450370300364518E-8</c:v>
                </c:pt>
                <c:pt idx="668">
                  <c:v>1.426670241989183E-8</c:v>
                </c:pt>
                <c:pt idx="669">
                  <c:v>1.4084319474439819E-8</c:v>
                </c:pt>
                <c:pt idx="670">
                  <c:v>1.3903232043375536E-8</c:v>
                </c:pt>
                <c:pt idx="671">
                  <c:v>1.3723450282702359E-8</c:v>
                </c:pt>
                <c:pt idx="672">
                  <c:v>1.3544983927495763E-8</c:v>
                </c:pt>
                <c:pt idx="673">
                  <c:v>1.336784229446351E-8</c:v>
                </c:pt>
                <c:pt idx="674">
                  <c:v>1.3192034284627501E-8</c:v>
                </c:pt>
                <c:pt idx="675">
                  <c:v>1.3017568386124476E-8</c:v>
                </c:pt>
                <c:pt idx="676">
                  <c:v>1.2844452677122801E-8</c:v>
                </c:pt>
                <c:pt idx="677">
                  <c:v>1.2672694828852544E-8</c:v>
                </c:pt>
                <c:pt idx="678">
                  <c:v>1.2502302108745917E-8</c:v>
                </c:pt>
                <c:pt idx="679">
                  <c:v>1.2333281383685316E-8</c:v>
                </c:pt>
                <c:pt idx="680">
                  <c:v>1.2165639123355988E-8</c:v>
                </c:pt>
                <c:pt idx="681">
                  <c:v>1.19993814037005E-8</c:v>
                </c:pt>
                <c:pt idx="682">
                  <c:v>1.1834513910472067E-8</c:v>
                </c:pt>
                <c:pt idx="683">
                  <c:v>1.167104194288383E-8</c:v>
                </c:pt>
                <c:pt idx="684">
                  <c:v>1.150897041735113E-8</c:v>
                </c:pt>
                <c:pt idx="685">
                  <c:v>1.1348303871323864E-8</c:v>
                </c:pt>
                <c:pt idx="686">
                  <c:v>1.1189046467205973E-8</c:v>
                </c:pt>
                <c:pt idx="687">
                  <c:v>1.1031201996359101E-8</c:v>
                </c:pt>
                <c:pt idx="688">
                  <c:v>1.087477388318747E-8</c:v>
                </c:pt>
                <c:pt idx="689">
                  <c:v>1.0719765189301053E-8</c:v>
                </c:pt>
                <c:pt idx="690">
                  <c:v>1.0566178617754035E-8</c:v>
                </c:pt>
                <c:pt idx="691">
                  <c:v>1.0414016517355672E-8</c:v>
                </c:pt>
                <c:pt idx="692">
                  <c:v>1.0263280887050555E-8</c:v>
                </c:pt>
                <c:pt idx="693">
                  <c:v>1.0113973380365373E-8</c:v>
                </c:pt>
                <c:pt idx="694">
                  <c:v>9.966095309919216E-9</c:v>
                </c:pt>
                <c:pt idx="695">
                  <c:v>9.8196476519945349E-9</c:v>
                </c:pt>
                <c:pt idx="696">
                  <c:v>9.6746310511658081E-9</c:v>
                </c:pt>
                <c:pt idx="697">
                  <c:v>9.5310458249830275E-9</c:v>
                </c:pt>
                <c:pt idx="698">
                  <c:v>9.3888919687071627E-9</c:v>
                </c:pt>
                <c:pt idx="699">
                  <c:v>9.2481691600946339E-9</c:v>
                </c:pt>
                <c:pt idx="700">
                  <c:v>9.108876764228066E-9</c:v>
                </c:pt>
                <c:pt idx="701">
                  <c:v>8.9710138383904142E-9</c:v>
                </c:pt>
                <c:pt idx="702">
                  <c:v>8.8345791369796362E-9</c:v>
                </c:pt>
                <c:pt idx="703">
                  <c:v>8.6995711164611927E-9</c:v>
                </c:pt>
                <c:pt idx="704">
                  <c:v>8.5659879403555413E-9</c:v>
                </c:pt>
                <c:pt idx="705">
                  <c:v>8.4338274842578836E-9</c:v>
                </c:pt>
                <c:pt idx="706">
                  <c:v>8.3030873408875059E-9</c:v>
                </c:pt>
                <c:pt idx="707">
                  <c:v>8.1737648251639298E-9</c:v>
                </c:pt>
                <c:pt idx="708">
                  <c:v>8.0458569793072817E-9</c:v>
                </c:pt>
                <c:pt idx="709">
                  <c:v>7.9193605779602098E-9</c:v>
                </c:pt>
                <c:pt idx="710">
                  <c:v>7.7942721333287357E-9</c:v>
                </c:pt>
                <c:pt idx="711">
                  <c:v>7.6705879003394872E-9</c:v>
                </c:pt>
                <c:pt idx="712">
                  <c:v>7.548303881810755E-9</c:v>
                </c:pt>
                <c:pt idx="713">
                  <c:v>7.4274158336348366E-9</c:v>
                </c:pt>
                <c:pt idx="714">
                  <c:v>7.3079192699692615E-9</c:v>
                </c:pt>
                <c:pt idx="715">
                  <c:v>7.1898094684343518E-9</c:v>
                </c:pt>
                <c:pt idx="716">
                  <c:v>7.0730814753148231E-9</c:v>
                </c:pt>
                <c:pt idx="717">
                  <c:v>6.9577301107629484E-9</c:v>
                </c:pt>
                <c:pt idx="718">
                  <c:v>6.8437499740010273E-9</c:v>
                </c:pt>
                <c:pt idx="719">
                  <c:v>6.7311354485208433E-9</c:v>
                </c:pt>
                <c:pt idx="720">
                  <c:v>6.6198807072778402E-9</c:v>
                </c:pt>
                <c:pt idx="721">
                  <c:v>6.5099797178778093E-9</c:v>
                </c:pt>
                <c:pt idx="722">
                  <c:v>6.4014262477539126E-9</c:v>
                </c:pt>
                <c:pt idx="723">
                  <c:v>6.2942138693319176E-9</c:v>
                </c:pt>
                <c:pt idx="724">
                  <c:v>6.188335965181518E-9</c:v>
                </c:pt>
                <c:pt idx="725">
                  <c:v>6.0837857331517268E-9</c:v>
                </c:pt>
                <c:pt idx="726">
                  <c:v>5.9805561914883023E-9</c:v>
                </c:pt>
                <c:pt idx="727">
                  <c:v>5.8786401839312535E-9</c:v>
                </c:pt>
                <c:pt idx="728">
                  <c:v>5.7780303847905121E-9</c:v>
                </c:pt>
                <c:pt idx="729">
                  <c:v>5.6787193039978464E-9</c:v>
                </c:pt>
                <c:pt idx="730">
                  <c:v>5.5806992921332797E-9</c:v>
                </c:pt>
                <c:pt idx="731">
                  <c:v>5.4839625454240817E-9</c:v>
                </c:pt>
                <c:pt idx="732">
                  <c:v>5.3885011107147328E-9</c:v>
                </c:pt>
                <c:pt idx="733">
                  <c:v>5.2943068904060337E-9</c:v>
                </c:pt>
                <c:pt idx="734">
                  <c:v>5.2013716473618289E-9</c:v>
                </c:pt>
                <c:pt idx="735">
                  <c:v>5.1096870097816045E-9</c:v>
                </c:pt>
                <c:pt idx="736">
                  <c:v>5.0192444760375193E-9</c:v>
                </c:pt>
                <c:pt idx="737">
                  <c:v>4.9300354194742386E-9</c:v>
                </c:pt>
                <c:pt idx="738">
                  <c:v>4.8420510931702255E-9</c:v>
                </c:pt>
                <c:pt idx="739">
                  <c:v>4.7552826346588976E-9</c:v>
                </c:pt>
                <c:pt idx="740">
                  <c:v>4.6697210706084657E-9</c:v>
                </c:pt>
                <c:pt idx="741">
                  <c:v>4.5853573214589311E-9</c:v>
                </c:pt>
                <c:pt idx="742">
                  <c:v>4.5021822060151E-9</c:v>
                </c:pt>
                <c:pt idx="743">
                  <c:v>4.4201864459942736E-9</c:v>
                </c:pt>
                <c:pt idx="744">
                  <c:v>4.3393606705274878E-9</c:v>
                </c:pt>
                <c:pt idx="745">
                  <c:v>4.2596954206130798E-9</c:v>
                </c:pt>
                <c:pt idx="746">
                  <c:v>4.1811811535215819E-9</c:v>
                </c:pt>
                <c:pt idx="747">
                  <c:v>4.1038082471507242E-9</c:v>
                </c:pt>
                <c:pt idx="748">
                  <c:v>4.0275670043297353E-9</c:v>
                </c:pt>
                <c:pt idx="749">
                  <c:v>3.9524476570717499E-9</c:v>
                </c:pt>
                <c:pt idx="750">
                  <c:v>3.8784403707735986E-9</c:v>
                </c:pt>
                <c:pt idx="751">
                  <c:v>3.805535248361946E-9</c:v>
                </c:pt>
                <c:pt idx="752">
                  <c:v>3.7337223343850532E-9</c:v>
                </c:pt>
                <c:pt idx="753">
                  <c:v>3.6629916190492719E-9</c:v>
                </c:pt>
                <c:pt idx="754">
                  <c:v>3.5933330421996171E-9</c:v>
                </c:pt>
                <c:pt idx="755">
                  <c:v>3.5247364972436267E-9</c:v>
                </c:pt>
                <c:pt idx="756">
                  <c:v>3.457191835017916E-9</c:v>
                </c:pt>
                <c:pt idx="757">
                  <c:v>3.3906888675967381E-9</c:v>
                </c:pt>
                <c:pt idx="758">
                  <c:v>3.3252173720420462E-9</c:v>
                </c:pt>
                <c:pt idx="759">
                  <c:v>3.2607670940944181E-9</c:v>
                </c:pt>
                <c:pt idx="760">
                  <c:v>3.1973277518044795E-9</c:v>
                </c:pt>
                <c:pt idx="761">
                  <c:v>3.1348890391042101E-9</c:v>
                </c:pt>
                <c:pt idx="762">
                  <c:v>3.0734406293178823E-9</c:v>
                </c:pt>
                <c:pt idx="763">
                  <c:v>3.012972178612096E-9</c:v>
                </c:pt>
                <c:pt idx="764">
                  <c:v>2.9534733293846991E-9</c:v>
                </c:pt>
                <c:pt idx="765">
                  <c:v>2.8949337135922E-9</c:v>
                </c:pt>
                <c:pt idx="766">
                  <c:v>2.8373429560154768E-9</c:v>
                </c:pt>
                <c:pt idx="767">
                  <c:v>2.780690677463506E-9</c:v>
                </c:pt>
                <c:pt idx="768">
                  <c:v>2.7249664979149437E-9</c:v>
                </c:pt>
                <c:pt idx="769">
                  <c:v>2.6701600395974174E-9</c:v>
                </c:pt>
                <c:pt idx="770">
                  <c:v>2.616260930004368E-9</c:v>
                </c:pt>
                <c:pt idx="771">
                  <c:v>2.5632588048494197E-9</c:v>
                </c:pt>
                <c:pt idx="772">
                  <c:v>2.5111433109581569E-9</c:v>
                </c:pt>
                <c:pt idx="773">
                  <c:v>2.459904109097357E-9</c:v>
                </c:pt>
                <c:pt idx="774">
                  <c:v>2.4095308767416328E-9</c:v>
                </c:pt>
                <c:pt idx="775">
                  <c:v>2.3600133107776044E-9</c:v>
                </c:pt>
                <c:pt idx="776">
                  <c:v>2.3113411301455919E-9</c:v>
                </c:pt>
                <c:pt idx="777">
                  <c:v>2.2635040784190331E-9</c:v>
                </c:pt>
                <c:pt idx="778">
                  <c:v>2.2164919263216723E-9</c:v>
                </c:pt>
                <c:pt idx="779">
                  <c:v>2.1702944741827759E-9</c:v>
                </c:pt>
                <c:pt idx="780">
                  <c:v>2.1249015543304969E-9</c:v>
                </c:pt>
                <c:pt idx="781">
                  <c:v>2.0803030334236757E-9</c:v>
                </c:pt>
                <c:pt idx="782">
                  <c:v>2.0364888147222729E-9</c:v>
                </c:pt>
                <c:pt idx="783">
                  <c:v>1.9934488402967727E-9</c:v>
                </c:pt>
                <c:pt idx="784">
                  <c:v>1.9511730931767933E-9</c:v>
                </c:pt>
                <c:pt idx="785">
                  <c:v>1.9096515994393035E-9</c:v>
                </c:pt>
                <c:pt idx="786">
                  <c:v>1.8688744302367379E-9</c:v>
                </c:pt>
                <c:pt idx="787">
                  <c:v>1.8288317037654354E-9</c:v>
                </c:pt>
                <c:pt idx="788">
                  <c:v>1.7895135871747568E-9</c:v>
                </c:pt>
                <c:pt idx="789">
                  <c:v>1.7509102984173582E-9</c:v>
                </c:pt>
                <c:pt idx="790">
                  <c:v>1.7130121080409906E-9</c:v>
                </c:pt>
                <c:pt idx="791">
                  <c:v>1.6758093409223756E-9</c:v>
                </c:pt>
                <c:pt idx="792">
                  <c:v>1.6392923779435524E-9</c:v>
                </c:pt>
                <c:pt idx="793">
                  <c:v>1.6034516576112796E-9</c:v>
                </c:pt>
                <c:pt idx="794">
                  <c:v>1.5682776776199442E-9</c:v>
                </c:pt>
                <c:pt idx="795">
                  <c:v>1.5337609963585801E-9</c:v>
                </c:pt>
                <c:pt idx="796">
                  <c:v>1.4998922343624872E-9</c:v>
                </c:pt>
                <c:pt idx="797">
                  <c:v>1.4666620757100922E-9</c:v>
                </c:pt>
                <c:pt idx="798">
                  <c:v>1.4340612693655717E-9</c:v>
                </c:pt>
                <c:pt idx="799">
                  <c:v>1.4020806304679074E-9</c:v>
                </c:pt>
                <c:pt idx="800">
                  <c:v>1.3707110415669229E-9</c:v>
                </c:pt>
                <c:pt idx="801">
                  <c:v>1.3399434538070035E-9</c:v>
                </c:pt>
                <c:pt idx="802">
                  <c:v>1.309768888059074E-9</c:v>
                </c:pt>
                <c:pt idx="803">
                  <c:v>1.2801784360015563E-9</c:v>
                </c:pt>
                <c:pt idx="804">
                  <c:v>1.2511632611509144E-9</c:v>
                </c:pt>
                <c:pt idx="805">
                  <c:v>1.2227145998425224E-9</c:v>
                </c:pt>
                <c:pt idx="806">
                  <c:v>1.1948237621624915E-9</c:v>
                </c:pt>
                <c:pt idx="807">
                  <c:v>1.1674821328312043E-9</c:v>
                </c:pt>
                <c:pt idx="808">
                  <c:v>1.1406811720392211E-9</c:v>
                </c:pt>
                <c:pt idx="809">
                  <c:v>1.1144124162363107E-9</c:v>
                </c:pt>
                <c:pt idx="810">
                  <c:v>1.0886674788743009E-9</c:v>
                </c:pt>
                <c:pt idx="811">
                  <c:v>1.0634380511045074E-9</c:v>
                </c:pt>
                <c:pt idx="812">
                  <c:v>1.0387159024304469E-9</c:v>
                </c:pt>
                <c:pt idx="813">
                  <c:v>1.0144928813166185E-9</c:v>
                </c:pt>
                <c:pt idx="814">
                  <c:v>9.9076091575406037E-10</c:v>
                </c:pt>
                <c:pt idx="815">
                  <c:v>9.675120137834728E-10</c:v>
                </c:pt>
                <c:pt idx="816">
                  <c:v>9.447382639766407E-10</c:v>
                </c:pt>
                <c:pt idx="817">
                  <c:v>9.2243183587693593E-10</c:v>
                </c:pt>
                <c:pt idx="818">
                  <c:v>9.0058498039964762E-10</c:v>
                </c:pt>
                <c:pt idx="819">
                  <c:v>8.7919003019292992E-10</c:v>
                </c:pt>
                <c:pt idx="820">
                  <c:v>8.5823939996011536E-10</c:v>
                </c:pt>
                <c:pt idx="821">
                  <c:v>8.3772558674418926E-10</c:v>
                </c:pt>
                <c:pt idx="822">
                  <c:v>8.176411701751732E-10</c:v>
                </c:pt>
                <c:pt idx="823">
                  <c:v>7.9797881268121863E-10</c:v>
                </c:pt>
                <c:pt idx="824">
                  <c:v>7.7873125966416114E-10</c:v>
                </c:pt>
                <c:pt idx="825">
                  <c:v>7.5989133964033104E-10</c:v>
                </c:pt>
                <c:pt idx="826">
                  <c:v>7.4145196434736807E-10</c:v>
                </c:pt>
                <c:pt idx="827">
                  <c:v>7.234061288178456E-10</c:v>
                </c:pt>
                <c:pt idx="828">
                  <c:v>7.0574691142044112E-10</c:v>
                </c:pt>
                <c:pt idx="829">
                  <c:v>6.8846747386945134E-10</c:v>
                </c:pt>
                <c:pt idx="830">
                  <c:v>6.7156106120339349E-10</c:v>
                </c:pt>
                <c:pt idx="831">
                  <c:v>6.5502100173347794E-10</c:v>
                </c:pt>
                <c:pt idx="832">
                  <c:v>6.3884070696269515E-10</c:v>
                </c:pt>
                <c:pt idx="833">
                  <c:v>6.2301367147629066E-10</c:v>
                </c:pt>
                <c:pt idx="834">
                  <c:v>6.075334728043616E-10</c:v>
                </c:pt>
                <c:pt idx="835">
                  <c:v>5.9239377125734855E-10</c:v>
                </c:pt>
                <c:pt idx="836">
                  <c:v>5.7758830973513872E-10</c:v>
                </c:pt>
                <c:pt idx="837">
                  <c:v>5.6311091351054837E-10</c:v>
                </c:pt>
                <c:pt idx="838">
                  <c:v>5.4895548998789298E-10</c:v>
                </c:pt>
                <c:pt idx="839">
                  <c:v>5.3511602843739968E-10</c:v>
                </c:pt>
                <c:pt idx="840">
                  <c:v>5.2158659970615692E-10</c:v>
                </c:pt>
                <c:pt idx="841">
                  <c:v>5.08361355906347E-10</c:v>
                </c:pt>
                <c:pt idx="842">
                  <c:v>4.9543453008144599E-10</c:v>
                </c:pt>
                <c:pt idx="843">
                  <c:v>4.8280043585111943E-10</c:v>
                </c:pt>
                <c:pt idx="844">
                  <c:v>4.7045346703548675E-10</c:v>
                </c:pt>
                <c:pt idx="845">
                  <c:v>4.5838809725946773E-10</c:v>
                </c:pt>
                <c:pt idx="846">
                  <c:v>4.465988795378722E-10</c:v>
                </c:pt>
                <c:pt idx="847">
                  <c:v>4.3508044584193108E-10</c:v>
                </c:pt>
                <c:pt idx="848">
                  <c:v>4.2382750664791064E-10</c:v>
                </c:pt>
                <c:pt idx="849">
                  <c:v>4.1283485046849541E-10</c:v>
                </c:pt>
                <c:pt idx="850">
                  <c:v>4.0209734336756743E-10</c:v>
                </c:pt>
                <c:pt idx="851">
                  <c:v>3.9160992845904891E-10</c:v>
                </c:pt>
                <c:pt idx="852">
                  <c:v>3.8136762539041743E-10</c:v>
                </c:pt>
                <c:pt idx="853">
                  <c:v>3.7136552981154476E-10</c:v>
                </c:pt>
                <c:pt idx="854">
                  <c:v>3.6159881282945669E-10</c:v>
                </c:pt>
                <c:pt idx="855">
                  <c:v>3.5206272044963604E-10</c:v>
                </c:pt>
                <c:pt idx="856">
                  <c:v>3.4275257300445942E-10</c:v>
                </c:pt>
                <c:pt idx="857">
                  <c:v>3.336637645693666E-10</c:v>
                </c:pt>
                <c:pt idx="858">
                  <c:v>3.2479176236733126E-10</c:v>
                </c:pt>
                <c:pt idx="859">
                  <c:v>3.1613210616222251E-10</c:v>
                </c:pt>
                <c:pt idx="860">
                  <c:v>3.076804076415999E-10</c:v>
                </c:pt>
                <c:pt idx="861">
                  <c:v>2.9943234978951308E-10</c:v>
                </c:pt>
                <c:pt idx="862">
                  <c:v>2.9138368624983341E-10</c:v>
                </c:pt>
                <c:pt idx="863">
                  <c:v>2.8353024068066721E-10</c:v>
                </c:pt>
                <c:pt idx="864">
                  <c:v>2.7586790610035745E-10</c:v>
                </c:pt>
                <c:pt idx="865">
                  <c:v>2.6839264422560471E-10</c:v>
                </c:pt>
                <c:pt idx="866">
                  <c:v>2.6110048480219862E-10</c:v>
                </c:pt>
                <c:pt idx="867">
                  <c:v>2.5398752492886464E-10</c:v>
                </c:pt>
                <c:pt idx="868">
                  <c:v>2.4704992837470222E-10</c:v>
                </c:pt>
                <c:pt idx="869">
                  <c:v>2.4028392489069623E-10</c:v>
                </c:pt>
                <c:pt idx="870">
                  <c:v>2.3368580951576443E-10</c:v>
                </c:pt>
                <c:pt idx="871">
                  <c:v>2.272519418777924E-10</c:v>
                </c:pt>
                <c:pt idx="872">
                  <c:v>2.2097874549011024E-10</c:v>
                </c:pt>
                <c:pt idx="873">
                  <c:v>2.1486270704383508E-10</c:v>
                </c:pt>
                <c:pt idx="874">
                  <c:v>2.089003756965162E-10</c:v>
                </c:pt>
                <c:pt idx="875">
                  <c:v>2.0308836235748856E-10</c:v>
                </c:pt>
                <c:pt idx="876">
                  <c:v>1.9742333897035092E-10</c:v>
                </c:pt>
                <c:pt idx="877">
                  <c:v>1.9190203779295352E-10</c:v>
                </c:pt>
                <c:pt idx="878">
                  <c:v>1.8652125067529322E-10</c:v>
                </c:pt>
                <c:pt idx="879">
                  <c:v>1.8127782833568267E-10</c:v>
                </c:pt>
                <c:pt idx="880">
                  <c:v>1.7616867963557001E-10</c:v>
                </c:pt>
                <c:pt idx="881">
                  <c:v>1.7119077085335697E-10</c:v>
                </c:pt>
                <c:pt idx="882">
                  <c:v>1.6634112495757462E-10</c:v>
                </c:pt>
                <c:pt idx="883">
                  <c:v>1.6161682087974285E-10</c:v>
                </c:pt>
                <c:pt idx="884">
                  <c:v>1.570149927872555E-10</c:v>
                </c:pt>
                <c:pt idx="885">
                  <c:v>1.5253282935659887E-10</c:v>
                </c:pt>
                <c:pt idx="886">
                  <c:v>1.4816757304722638E-10</c:v>
                </c:pt>
                <c:pt idx="887">
                  <c:v>1.4391651937637831E-10</c:v>
                </c:pt>
                <c:pt idx="888">
                  <c:v>1.3977701619515113E-10</c:v>
                </c:pt>
                <c:pt idx="889">
                  <c:v>1.3574646296608875E-10</c:v>
                </c:pt>
                <c:pt idx="890">
                  <c:v>1.3182231004258079E-10</c:v>
                </c:pt>
                <c:pt idx="891">
                  <c:v>1.280020579503228E-10</c:v>
                </c:pt>
                <c:pt idx="892">
                  <c:v>1.242832566711058E-10</c:v>
                </c:pt>
                <c:pt idx="893">
                  <c:v>1.2066350492917367E-10</c:v>
                </c:pt>
                <c:pt idx="894">
                  <c:v>1.1714044948039826E-10</c:v>
                </c:pt>
                <c:pt idx="895">
                  <c:v>1.1371178440449276E-10</c:v>
                </c:pt>
                <c:pt idx="896">
                  <c:v>1.1037525040049755E-10</c:v>
                </c:pt>
                <c:pt idx="897">
                  <c:v>1.0712863408574341E-10</c:v>
                </c:pt>
                <c:pt idx="898">
                  <c:v>1.0396976729850743E-10</c:v>
                </c:pt>
                <c:pt idx="899">
                  <c:v>1.0089652640455342E-10</c:v>
                </c:pt>
                <c:pt idx="900">
                  <c:v>9.7906831607754412E-11</c:v>
                </c:pt>
                <c:pt idx="901">
                  <c:v>9.4998646264974322E-11</c:v>
                </c:pt>
                <c:pt idx="902">
                  <c:v>9.2169976205390086E-11</c:v>
                </c:pt>
                <c:pt idx="903">
                  <c:v>8.9418869054418299E-11</c:v>
                </c:pt>
                <c:pt idx="904">
                  <c:v>8.6743413562410556E-11</c:v>
                </c:pt>
                <c:pt idx="905">
                  <c:v>8.414173893826761E-11</c:v>
                </c:pt>
                <c:pt idx="906">
                  <c:v>8.1612014188123763E-11</c:v>
                </c:pt>
                <c:pt idx="907">
                  <c:v>7.9152447459234976E-11</c:v>
                </c:pt>
                <c:pt idx="908">
                  <c:v>7.6761285389209959E-11</c:v>
                </c:pt>
                <c:pt idx="909">
                  <c:v>7.4436812460704108E-11</c:v>
                </c:pt>
                <c:pt idx="910">
                  <c:v>7.2177350361700851E-11</c:v>
                </c:pt>
                <c:pt idx="911">
                  <c:v>6.9981257351489472E-11</c:v>
                </c:pt>
                <c:pt idx="912">
                  <c:v>6.7846927632448758E-11</c:v>
                </c:pt>
                <c:pt idx="913">
                  <c:v>6.5772790727734236E-11</c:v>
                </c:pt>
                <c:pt idx="914">
                  <c:v>6.3757310864966785E-11</c:v>
                </c:pt>
                <c:pt idx="915">
                  <c:v>6.1798986366006501E-11</c:v>
                </c:pt>
                <c:pt idx="916">
                  <c:v>5.9896349042898918E-11</c:v>
                </c:pt>
                <c:pt idx="917">
                  <c:v>5.8047963600066339E-11</c:v>
                </c:pt>
                <c:pt idx="918">
                  <c:v>5.6252427042819242E-11</c:v>
                </c:pt>
                <c:pt idx="919">
                  <c:v>5.4508368092249646E-11</c:v>
                </c:pt>
                <c:pt idx="920">
                  <c:v>5.281444660657134E-11</c:v>
                </c:pt>
                <c:pt idx="921">
                  <c:v>5.1169353008957885E-11</c:v>
                </c:pt>
                <c:pt idx="922">
                  <c:v>4.9571807721932471E-11</c:v>
                </c:pt>
                <c:pt idx="923">
                  <c:v>4.8020560608352178E-11</c:v>
                </c:pt>
                <c:pt idx="924">
                  <c:v>4.6514390419029178E-11</c:v>
                </c:pt>
                <c:pt idx="925">
                  <c:v>4.5052104247023145E-11</c:v>
                </c:pt>
                <c:pt idx="926">
                  <c:v>4.363253698863784E-11</c:v>
                </c:pt>
                <c:pt idx="927">
                  <c:v>4.2254550811147195E-11</c:v>
                </c:pt>
                <c:pt idx="928">
                  <c:v>4.0917034627275008E-11</c:v>
                </c:pt>
                <c:pt idx="929">
                  <c:v>3.96189035764452E-11</c:v>
                </c:pt>
                <c:pt idx="930">
                  <c:v>3.8359098512818569E-11</c:v>
                </c:pt>
                <c:pt idx="931">
                  <c:v>3.7136585500125037E-11</c:v>
                </c:pt>
                <c:pt idx="932">
                  <c:v>3.5950355313299278E-11</c:v>
                </c:pt>
                <c:pt idx="933">
                  <c:v>3.4799422946921399E-11</c:v>
                </c:pt>
                <c:pt idx="934">
                  <c:v>3.3682827130463466E-11</c:v>
                </c:pt>
                <c:pt idx="935">
                  <c:v>3.2599629850336159E-11</c:v>
                </c:pt>
                <c:pt idx="936">
                  <c:v>3.154891587872964E-11</c:v>
                </c:pt>
                <c:pt idx="937">
                  <c:v>3.0529792309236347E-11</c:v>
                </c:pt>
                <c:pt idx="938">
                  <c:v>2.9541388099243368E-11</c:v>
                </c:pt>
                <c:pt idx="939">
                  <c:v>2.8582853619076132E-11</c:v>
                </c:pt>
                <c:pt idx="940">
                  <c:v>2.7653360207874754E-11</c:v>
                </c:pt>
                <c:pt idx="941">
                  <c:v>2.6752099736179292E-11</c:v>
                </c:pt>
                <c:pt idx="942">
                  <c:v>2.5878284175199878E-11</c:v>
                </c:pt>
                <c:pt idx="943">
                  <c:v>2.503114517274221E-11</c:v>
                </c:pt>
                <c:pt idx="944">
                  <c:v>2.42099336357597E-11</c:v>
                </c:pt>
                <c:pt idx="945">
                  <c:v>2.3413919319497685E-11</c:v>
                </c:pt>
                <c:pt idx="946">
                  <c:v>2.2642390423196147E-11</c:v>
                </c:pt>
                <c:pt idx="947">
                  <c:v>2.1894653192312089E-11</c:v>
                </c:pt>
                <c:pt idx="948">
                  <c:v>2.1170031527223411E-11</c:v>
                </c:pt>
                <c:pt idx="949">
                  <c:v>2.0467866598371622E-11</c:v>
                </c:pt>
                <c:pt idx="950">
                  <c:v>1.9787516467800923E-11</c:v>
                </c:pt>
                <c:pt idx="951">
                  <c:v>1.9128355717047508E-11</c:v>
                </c:pt>
                <c:pt idx="952">
                  <c:v>1.8489775081332781E-11</c:v>
                </c:pt>
                <c:pt idx="953">
                  <c:v>1.7871181090011059E-11</c:v>
                </c:pt>
                <c:pt idx="954">
                  <c:v>1.7271995713222227E-11</c:v>
                </c:pt>
                <c:pt idx="955">
                  <c:v>1.6691656014696691E-11</c:v>
                </c:pt>
                <c:pt idx="956">
                  <c:v>1.6129613810660226E-11</c:v>
                </c:pt>
                <c:pt idx="957">
                  <c:v>1.5585335334783365E-11</c:v>
                </c:pt>
                <c:pt idx="958">
                  <c:v>1.5058300909120273E-11</c:v>
                </c:pt>
                <c:pt idx="959">
                  <c:v>1.4548004620979146E-11</c:v>
                </c:pt>
                <c:pt idx="960">
                  <c:v>1.4053954005666971E-11</c:v>
                </c:pt>
                <c:pt idx="961">
                  <c:v>1.3575669735048712E-11</c:v>
                </c:pt>
                <c:pt idx="962">
                  <c:v>1.3112685311860825E-11</c:v>
                </c:pt>
                <c:pt idx="963">
                  <c:v>1.2664546769718474E-11</c:v>
                </c:pt>
                <c:pt idx="964">
                  <c:v>1.2230812378754082E-11</c:v>
                </c:pt>
                <c:pt idx="965">
                  <c:v>1.1811052356824632E-11</c:v>
                </c:pt>
                <c:pt idx="966">
                  <c:v>1.140484858622414E-11</c:v>
                </c:pt>
                <c:pt idx="967">
                  <c:v>1.1011794335837549E-11</c:v>
                </c:pt>
                <c:pt idx="968">
                  <c:v>1.0631493988671397E-11</c:v>
                </c:pt>
                <c:pt idx="969">
                  <c:v>1.0263562774695343E-11</c:v>
                </c:pt>
                <c:pt idx="970">
                  <c:v>9.9076265089298035E-12</c:v>
                </c:pt>
                <c:pt idx="971">
                  <c:v>9.5633213347130642E-12</c:v>
                </c:pt>
                <c:pt idx="972">
                  <c:v>9.2302934720816121E-12</c:v>
                </c:pt>
                <c:pt idx="973">
                  <c:v>8.9081989711965991E-12</c:v>
                </c:pt>
                <c:pt idx="974">
                  <c:v>8.5967034707496737E-12</c:v>
                </c:pt>
                <c:pt idx="975">
                  <c:v>8.2954819612809398E-12</c:v>
                </c:pt>
                <c:pt idx="976">
                  <c:v>8.0042185533414272E-12</c:v>
                </c:pt>
                <c:pt idx="977">
                  <c:v>7.7226062504323269E-12</c:v>
                </c:pt>
                <c:pt idx="978">
                  <c:v>7.450346726653823E-12</c:v>
                </c:pt>
                <c:pt idx="979">
                  <c:v>7.1871501089954092E-12</c:v>
                </c:pt>
                <c:pt idx="980">
                  <c:v>6.9327347642003412E-12</c:v>
                </c:pt>
                <c:pt idx="981">
                  <c:v>6.6868270901359718E-12</c:v>
                </c:pt>
                <c:pt idx="982">
                  <c:v>6.4491613116032154E-12</c:v>
                </c:pt>
                <c:pt idx="983">
                  <c:v>6.2194792805169607E-12</c:v>
                </c:pt>
                <c:pt idx="984">
                  <c:v>5.9975302803907146E-12</c:v>
                </c:pt>
                <c:pt idx="985">
                  <c:v>5.7830708350577008E-12</c:v>
                </c:pt>
                <c:pt idx="986">
                  <c:v>5.5758645215621281E-12</c:v>
                </c:pt>
                <c:pt idx="987">
                  <c:v>5.3756817871536631E-12</c:v>
                </c:pt>
                <c:pt idx="988">
                  <c:v>5.1822997703187584E-12</c:v>
                </c:pt>
                <c:pt idx="989">
                  <c:v>4.9955021257827102E-12</c:v>
                </c:pt>
                <c:pt idx="990">
                  <c:v>4.8150788534169291E-12</c:v>
                </c:pt>
                <c:pt idx="991">
                  <c:v>4.6408261309858141E-12</c:v>
                </c:pt>
                <c:pt idx="992">
                  <c:v>4.472546150668457E-12</c:v>
                </c:pt>
                <c:pt idx="993">
                  <c:v>4.3100469592902921E-12</c:v>
                </c:pt>
                <c:pt idx="994">
                  <c:v>4.153142302201006E-12</c:v>
                </c:pt>
                <c:pt idx="995">
                  <c:v>4.0016514707345786E-12</c:v>
                </c:pt>
                <c:pt idx="996">
                  <c:v>3.8553991531886256E-12</c:v>
                </c:pt>
                <c:pt idx="997">
                  <c:v>3.7142152892599705E-12</c:v>
                </c:pt>
                <c:pt idx="998">
                  <c:v>3.5779349278746133E-12</c:v>
                </c:pt>
                <c:pt idx="999">
                  <c:v>3.4463980883501733E-12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39-4DC3-9646-B6F856651C2A}"/>
            </c:ext>
          </c:extLst>
        </c:ser>
        <c:ser>
          <c:idx val="1"/>
          <c:order val="1"/>
          <c:tx>
            <c:strRef>
              <c:f>'Expected Sales Forecast'!$E$177</c:f>
              <c:strCache>
                <c:ptCount val="1"/>
                <c:pt idx="0">
                  <c:v>Randum X</c:v>
                </c:pt>
              </c:strCache>
            </c:strRef>
          </c:tx>
          <c:spPr>
            <a:ln w="15875" cmpd="sng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'Expected Sales Forecast'!$E$178:$E$1177</c:f>
              <c:numCache>
                <c:formatCode>_(* #,##0_);_(* \(#,##0\);_(* "-"??_);_(@_)</c:formatCode>
                <c:ptCount val="10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</c:numCache>
            </c:numRef>
          </c:xVal>
          <c:yVal>
            <c:numRef>
              <c:f>'Expected Sales Forecast'!$F$178:$F$1177</c:f>
              <c:numCache>
                <c:formatCode>General</c:formatCode>
                <c:ptCount val="10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739-4DC3-9646-B6F856651C2A}"/>
            </c:ext>
          </c:extLst>
        </c:ser>
        <c:ser>
          <c:idx val="2"/>
          <c:order val="2"/>
          <c:tx>
            <c:v>X-Point</c:v>
          </c:tx>
          <c:marker>
            <c:symbol val="circle"/>
            <c:size val="7"/>
            <c:spPr>
              <a:solidFill>
                <a:schemeClr val="accent2"/>
              </a:solidFill>
            </c:spPr>
          </c:marker>
          <c:xVal>
            <c:numRef>
              <c:f>'Expected Sales Forecast'!$C$172</c:f>
              <c:numCache>
                <c:formatCode>_(* #,##0_);_(* \(#,##0\);_(* "-"??_);_(@_)</c:formatCode>
                <c:ptCount val="1"/>
                <c:pt idx="0">
                  <c:v>0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2-5739-4DC3-9646-B6F856651C2A}"/>
            </c:ext>
          </c:extLst>
        </c:ser>
        <c:ser>
          <c:idx val="3"/>
          <c:order val="3"/>
          <c:tx>
            <c:v>-2_Std</c:v>
          </c:tx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'Expected Sales Forecast'!$K$178:$K$1177</c:f>
              <c:numCache>
                <c:formatCode>_(* #,##0_);_(* \(#,##0\);_(* "-"??_);_(@_)</c:formatCode>
                <c:ptCount val="1000"/>
                <c:pt idx="0">
                  <c:v>51131414.967389531</c:v>
                </c:pt>
                <c:pt idx="1">
                  <c:v>51131414.967389531</c:v>
                </c:pt>
                <c:pt idx="2">
                  <c:v>51131414.967389531</c:v>
                </c:pt>
                <c:pt idx="3">
                  <c:v>51131414.967389531</c:v>
                </c:pt>
                <c:pt idx="4">
                  <c:v>51131414.967389531</c:v>
                </c:pt>
                <c:pt idx="5">
                  <c:v>51131414.967389531</c:v>
                </c:pt>
                <c:pt idx="6">
                  <c:v>51131414.967389531</c:v>
                </c:pt>
                <c:pt idx="7">
                  <c:v>51131414.967389531</c:v>
                </c:pt>
                <c:pt idx="8">
                  <c:v>51131414.967389531</c:v>
                </c:pt>
                <c:pt idx="9">
                  <c:v>51131414.967389531</c:v>
                </c:pt>
                <c:pt idx="10">
                  <c:v>51131414.967389531</c:v>
                </c:pt>
                <c:pt idx="11">
                  <c:v>51131414.967389531</c:v>
                </c:pt>
                <c:pt idx="12">
                  <c:v>51131414.967389531</c:v>
                </c:pt>
                <c:pt idx="13">
                  <c:v>51131414.967389531</c:v>
                </c:pt>
                <c:pt idx="14">
                  <c:v>51131414.967389531</c:v>
                </c:pt>
                <c:pt idx="15">
                  <c:v>51131414.967389531</c:v>
                </c:pt>
                <c:pt idx="16">
                  <c:v>51131414.967389531</c:v>
                </c:pt>
                <c:pt idx="17">
                  <c:v>51131414.967389531</c:v>
                </c:pt>
                <c:pt idx="18">
                  <c:v>51131414.967389531</c:v>
                </c:pt>
                <c:pt idx="19">
                  <c:v>51131414.967389531</c:v>
                </c:pt>
                <c:pt idx="20">
                  <c:v>51131414.967389531</c:v>
                </c:pt>
                <c:pt idx="21">
                  <c:v>51131414.967389531</c:v>
                </c:pt>
                <c:pt idx="22">
                  <c:v>51131414.967389531</c:v>
                </c:pt>
                <c:pt idx="23">
                  <c:v>51131414.967389531</c:v>
                </c:pt>
                <c:pt idx="24">
                  <c:v>51131414.967389531</c:v>
                </c:pt>
                <c:pt idx="25">
                  <c:v>51131414.967389531</c:v>
                </c:pt>
                <c:pt idx="26">
                  <c:v>51131414.967389531</c:v>
                </c:pt>
                <c:pt idx="27">
                  <c:v>51131414.967389531</c:v>
                </c:pt>
                <c:pt idx="28">
                  <c:v>51131414.967389531</c:v>
                </c:pt>
                <c:pt idx="29">
                  <c:v>51131414.967389531</c:v>
                </c:pt>
                <c:pt idx="30">
                  <c:v>51131414.967389531</c:v>
                </c:pt>
                <c:pt idx="31">
                  <c:v>51131414.967389531</c:v>
                </c:pt>
                <c:pt idx="32">
                  <c:v>51131414.967389531</c:v>
                </c:pt>
                <c:pt idx="33">
                  <c:v>51131414.967389531</c:v>
                </c:pt>
                <c:pt idx="34">
                  <c:v>51131414.967389531</c:v>
                </c:pt>
                <c:pt idx="35">
                  <c:v>51131414.967389531</c:v>
                </c:pt>
                <c:pt idx="36">
                  <c:v>51131414.967389531</c:v>
                </c:pt>
                <c:pt idx="37">
                  <c:v>51131414.967389531</c:v>
                </c:pt>
                <c:pt idx="38">
                  <c:v>51131414.967389531</c:v>
                </c:pt>
                <c:pt idx="39">
                  <c:v>51131414.967389531</c:v>
                </c:pt>
                <c:pt idx="40">
                  <c:v>51131414.967389531</c:v>
                </c:pt>
                <c:pt idx="41">
                  <c:v>51131414.967389531</c:v>
                </c:pt>
                <c:pt idx="42">
                  <c:v>51131414.967389531</c:v>
                </c:pt>
                <c:pt idx="43">
                  <c:v>51131414.967389531</c:v>
                </c:pt>
                <c:pt idx="44">
                  <c:v>51131414.967389531</c:v>
                </c:pt>
                <c:pt idx="45">
                  <c:v>51131414.967389531</c:v>
                </c:pt>
                <c:pt idx="46">
                  <c:v>51131414.967389531</c:v>
                </c:pt>
                <c:pt idx="47">
                  <c:v>51131414.967389531</c:v>
                </c:pt>
                <c:pt idx="48">
                  <c:v>51131414.967389531</c:v>
                </c:pt>
                <c:pt idx="49">
                  <c:v>51131414.967389531</c:v>
                </c:pt>
                <c:pt idx="50">
                  <c:v>51131414.967389531</c:v>
                </c:pt>
                <c:pt idx="51">
                  <c:v>51131414.967389531</c:v>
                </c:pt>
                <c:pt idx="52">
                  <c:v>51131414.967389531</c:v>
                </c:pt>
                <c:pt idx="53">
                  <c:v>51131414.967389531</c:v>
                </c:pt>
                <c:pt idx="54">
                  <c:v>51131414.967389531</c:v>
                </c:pt>
                <c:pt idx="55">
                  <c:v>51131414.967389531</c:v>
                </c:pt>
                <c:pt idx="56">
                  <c:v>51131414.967389531</c:v>
                </c:pt>
                <c:pt idx="57">
                  <c:v>51131414.967389531</c:v>
                </c:pt>
                <c:pt idx="58">
                  <c:v>51131414.967389531</c:v>
                </c:pt>
                <c:pt idx="59">
                  <c:v>51131414.967389531</c:v>
                </c:pt>
                <c:pt idx="60">
                  <c:v>51131414.967389531</c:v>
                </c:pt>
                <c:pt idx="61">
                  <c:v>51131414.967389531</c:v>
                </c:pt>
                <c:pt idx="62">
                  <c:v>51131414.967389531</c:v>
                </c:pt>
                <c:pt idx="63">
                  <c:v>51131414.967389531</c:v>
                </c:pt>
                <c:pt idx="64">
                  <c:v>51131414.967389531</c:v>
                </c:pt>
                <c:pt idx="65">
                  <c:v>51131414.967389531</c:v>
                </c:pt>
                <c:pt idx="66">
                  <c:v>51131414.967389531</c:v>
                </c:pt>
                <c:pt idx="67">
                  <c:v>51131414.967389531</c:v>
                </c:pt>
                <c:pt idx="68">
                  <c:v>51131414.967389531</c:v>
                </c:pt>
                <c:pt idx="69">
                  <c:v>51131414.967389531</c:v>
                </c:pt>
                <c:pt idx="70">
                  <c:v>51131414.967389531</c:v>
                </c:pt>
                <c:pt idx="71">
                  <c:v>51131414.967389531</c:v>
                </c:pt>
                <c:pt idx="72">
                  <c:v>51131414.967389531</c:v>
                </c:pt>
                <c:pt idx="73">
                  <c:v>51131414.967389531</c:v>
                </c:pt>
                <c:pt idx="74">
                  <c:v>51131414.967389531</c:v>
                </c:pt>
                <c:pt idx="75">
                  <c:v>51131414.967389531</c:v>
                </c:pt>
                <c:pt idx="76">
                  <c:v>51131414.967389531</c:v>
                </c:pt>
                <c:pt idx="77">
                  <c:v>51131414.967389531</c:v>
                </c:pt>
                <c:pt idx="78">
                  <c:v>51131414.967389531</c:v>
                </c:pt>
                <c:pt idx="79">
                  <c:v>51131414.967389531</c:v>
                </c:pt>
                <c:pt idx="80">
                  <c:v>51131414.967389531</c:v>
                </c:pt>
                <c:pt idx="81">
                  <c:v>51131414.967389531</c:v>
                </c:pt>
                <c:pt idx="82">
                  <c:v>51131414.967389531</c:v>
                </c:pt>
                <c:pt idx="83">
                  <c:v>51131414.967389531</c:v>
                </c:pt>
                <c:pt idx="84">
                  <c:v>51131414.967389531</c:v>
                </c:pt>
                <c:pt idx="85">
                  <c:v>51131414.967389531</c:v>
                </c:pt>
                <c:pt idx="86">
                  <c:v>51131414.967389531</c:v>
                </c:pt>
                <c:pt idx="87">
                  <c:v>51131414.967389531</c:v>
                </c:pt>
                <c:pt idx="88">
                  <c:v>51131414.967389531</c:v>
                </c:pt>
                <c:pt idx="89">
                  <c:v>51131414.967389531</c:v>
                </c:pt>
                <c:pt idx="90">
                  <c:v>51131414.967389531</c:v>
                </c:pt>
                <c:pt idx="91">
                  <c:v>51131414.967389531</c:v>
                </c:pt>
                <c:pt idx="92">
                  <c:v>51131414.967389531</c:v>
                </c:pt>
                <c:pt idx="93">
                  <c:v>51131414.967389531</c:v>
                </c:pt>
                <c:pt idx="94">
                  <c:v>51131414.967389531</c:v>
                </c:pt>
                <c:pt idx="95">
                  <c:v>51131414.967389531</c:v>
                </c:pt>
                <c:pt idx="96">
                  <c:v>51131414.967389531</c:v>
                </c:pt>
                <c:pt idx="97">
                  <c:v>51131414.967389531</c:v>
                </c:pt>
                <c:pt idx="98">
                  <c:v>51131414.967389531</c:v>
                </c:pt>
                <c:pt idx="99">
                  <c:v>51131414.967389531</c:v>
                </c:pt>
                <c:pt idx="100">
                  <c:v>51131414.967389531</c:v>
                </c:pt>
                <c:pt idx="101">
                  <c:v>51131414.967389531</c:v>
                </c:pt>
                <c:pt idx="102">
                  <c:v>51131414.967389531</c:v>
                </c:pt>
                <c:pt idx="103">
                  <c:v>51131414.967389531</c:v>
                </c:pt>
                <c:pt idx="104">
                  <c:v>51131414.967389531</c:v>
                </c:pt>
                <c:pt idx="105">
                  <c:v>51131414.967389531</c:v>
                </c:pt>
                <c:pt idx="106">
                  <c:v>51131414.967389531</c:v>
                </c:pt>
                <c:pt idx="107">
                  <c:v>51131414.967389531</c:v>
                </c:pt>
                <c:pt idx="108">
                  <c:v>51131414.967389531</c:v>
                </c:pt>
                <c:pt idx="109">
                  <c:v>51131414.967389531</c:v>
                </c:pt>
                <c:pt idx="110">
                  <c:v>51131414.967389531</c:v>
                </c:pt>
                <c:pt idx="111">
                  <c:v>51131414.967389531</c:v>
                </c:pt>
                <c:pt idx="112">
                  <c:v>51131414.967389531</c:v>
                </c:pt>
                <c:pt idx="113">
                  <c:v>51131414.967389531</c:v>
                </c:pt>
                <c:pt idx="114">
                  <c:v>51131414.967389531</c:v>
                </c:pt>
                <c:pt idx="115">
                  <c:v>51131414.967389531</c:v>
                </c:pt>
                <c:pt idx="116">
                  <c:v>51131414.967389531</c:v>
                </c:pt>
                <c:pt idx="117">
                  <c:v>51131414.967389531</c:v>
                </c:pt>
                <c:pt idx="118">
                  <c:v>51131414.967389531</c:v>
                </c:pt>
                <c:pt idx="119">
                  <c:v>51131414.967389531</c:v>
                </c:pt>
                <c:pt idx="120">
                  <c:v>51131414.967389531</c:v>
                </c:pt>
                <c:pt idx="121">
                  <c:v>51131414.967389531</c:v>
                </c:pt>
                <c:pt idx="122">
                  <c:v>51131414.967389531</c:v>
                </c:pt>
                <c:pt idx="123">
                  <c:v>51131414.967389531</c:v>
                </c:pt>
                <c:pt idx="124">
                  <c:v>51131414.967389531</c:v>
                </c:pt>
                <c:pt idx="125">
                  <c:v>51131414.967389531</c:v>
                </c:pt>
                <c:pt idx="126">
                  <c:v>51131414.967389531</c:v>
                </c:pt>
                <c:pt idx="127">
                  <c:v>51131414.967389531</c:v>
                </c:pt>
                <c:pt idx="128">
                  <c:v>51131414.967389531</c:v>
                </c:pt>
                <c:pt idx="129">
                  <c:v>51131414.967389531</c:v>
                </c:pt>
                <c:pt idx="130">
                  <c:v>51131414.967389531</c:v>
                </c:pt>
                <c:pt idx="131">
                  <c:v>51131414.967389531</c:v>
                </c:pt>
                <c:pt idx="132">
                  <c:v>51131414.967389531</c:v>
                </c:pt>
                <c:pt idx="133">
                  <c:v>51131414.967389531</c:v>
                </c:pt>
                <c:pt idx="134">
                  <c:v>51131414.967389531</c:v>
                </c:pt>
                <c:pt idx="135">
                  <c:v>51131414.967389531</c:v>
                </c:pt>
                <c:pt idx="136">
                  <c:v>51131414.967389531</c:v>
                </c:pt>
                <c:pt idx="137">
                  <c:v>51131414.967389531</c:v>
                </c:pt>
                <c:pt idx="138">
                  <c:v>51131414.967389531</c:v>
                </c:pt>
                <c:pt idx="139">
                  <c:v>51131414.967389531</c:v>
                </c:pt>
                <c:pt idx="140">
                  <c:v>51131414.967389531</c:v>
                </c:pt>
                <c:pt idx="141">
                  <c:v>51131414.967389531</c:v>
                </c:pt>
                <c:pt idx="142">
                  <c:v>51131414.967389531</c:v>
                </c:pt>
                <c:pt idx="143">
                  <c:v>51131414.967389531</c:v>
                </c:pt>
                <c:pt idx="144">
                  <c:v>51131414.967389531</c:v>
                </c:pt>
                <c:pt idx="145">
                  <c:v>51131414.967389531</c:v>
                </c:pt>
                <c:pt idx="146">
                  <c:v>51131414.967389531</c:v>
                </c:pt>
                <c:pt idx="147">
                  <c:v>51131414.967389531</c:v>
                </c:pt>
                <c:pt idx="148">
                  <c:v>51131414.967389531</c:v>
                </c:pt>
                <c:pt idx="149">
                  <c:v>51131414.967389531</c:v>
                </c:pt>
                <c:pt idx="150">
                  <c:v>51131414.967389531</c:v>
                </c:pt>
                <c:pt idx="151">
                  <c:v>51131414.967389531</c:v>
                </c:pt>
                <c:pt idx="152">
                  <c:v>51131414.967389531</c:v>
                </c:pt>
                <c:pt idx="153">
                  <c:v>51131414.967389531</c:v>
                </c:pt>
                <c:pt idx="154">
                  <c:v>51131414.967389531</c:v>
                </c:pt>
                <c:pt idx="155">
                  <c:v>51131414.967389531</c:v>
                </c:pt>
                <c:pt idx="156">
                  <c:v>51131414.967389531</c:v>
                </c:pt>
                <c:pt idx="157">
                  <c:v>51131414.967389531</c:v>
                </c:pt>
                <c:pt idx="158">
                  <c:v>51131414.967389531</c:v>
                </c:pt>
                <c:pt idx="159">
                  <c:v>51131414.967389531</c:v>
                </c:pt>
                <c:pt idx="160">
                  <c:v>51131414.967389531</c:v>
                </c:pt>
                <c:pt idx="161">
                  <c:v>51131414.967389531</c:v>
                </c:pt>
                <c:pt idx="162">
                  <c:v>51131414.967389531</c:v>
                </c:pt>
                <c:pt idx="163">
                  <c:v>51131414.967389531</c:v>
                </c:pt>
                <c:pt idx="164">
                  <c:v>51131414.967389531</c:v>
                </c:pt>
                <c:pt idx="165">
                  <c:v>51131414.967389531</c:v>
                </c:pt>
                <c:pt idx="166">
                  <c:v>51131414.967389531</c:v>
                </c:pt>
                <c:pt idx="167">
                  <c:v>51131414.967389531</c:v>
                </c:pt>
                <c:pt idx="168">
                  <c:v>51131414.967389531</c:v>
                </c:pt>
                <c:pt idx="169">
                  <c:v>51131414.967389531</c:v>
                </c:pt>
                <c:pt idx="170">
                  <c:v>51131414.967389531</c:v>
                </c:pt>
                <c:pt idx="171">
                  <c:v>51131414.967389531</c:v>
                </c:pt>
                <c:pt idx="172">
                  <c:v>51131414.967389531</c:v>
                </c:pt>
                <c:pt idx="173">
                  <c:v>51131414.967389531</c:v>
                </c:pt>
                <c:pt idx="174">
                  <c:v>51131414.967389531</c:v>
                </c:pt>
                <c:pt idx="175">
                  <c:v>51131414.967389531</c:v>
                </c:pt>
                <c:pt idx="176">
                  <c:v>51131414.967389531</c:v>
                </c:pt>
                <c:pt idx="177">
                  <c:v>51131414.967389531</c:v>
                </c:pt>
                <c:pt idx="178">
                  <c:v>51131414.967389531</c:v>
                </c:pt>
                <c:pt idx="179">
                  <c:v>51131414.967389531</c:v>
                </c:pt>
                <c:pt idx="180">
                  <c:v>51131414.967389531</c:v>
                </c:pt>
                <c:pt idx="181">
                  <c:v>51131414.967389531</c:v>
                </c:pt>
                <c:pt idx="182">
                  <c:v>51131414.967389531</c:v>
                </c:pt>
                <c:pt idx="183">
                  <c:v>51131414.967389531</c:v>
                </c:pt>
                <c:pt idx="184">
                  <c:v>51131414.967389531</c:v>
                </c:pt>
                <c:pt idx="185">
                  <c:v>51131414.967389531</c:v>
                </c:pt>
                <c:pt idx="186">
                  <c:v>51131414.967389531</c:v>
                </c:pt>
                <c:pt idx="187">
                  <c:v>51131414.967389531</c:v>
                </c:pt>
                <c:pt idx="188">
                  <c:v>51131414.967389531</c:v>
                </c:pt>
                <c:pt idx="189">
                  <c:v>51131414.967389531</c:v>
                </c:pt>
                <c:pt idx="190">
                  <c:v>51131414.967389531</c:v>
                </c:pt>
                <c:pt idx="191">
                  <c:v>51131414.967389531</c:v>
                </c:pt>
                <c:pt idx="192">
                  <c:v>51131414.967389531</c:v>
                </c:pt>
                <c:pt idx="193">
                  <c:v>51131414.967389531</c:v>
                </c:pt>
                <c:pt idx="194">
                  <c:v>51131414.967389531</c:v>
                </c:pt>
                <c:pt idx="195">
                  <c:v>51131414.967389531</c:v>
                </c:pt>
                <c:pt idx="196">
                  <c:v>51131414.967389531</c:v>
                </c:pt>
                <c:pt idx="197">
                  <c:v>51131414.967389531</c:v>
                </c:pt>
                <c:pt idx="198">
                  <c:v>51131414.967389531</c:v>
                </c:pt>
                <c:pt idx="199">
                  <c:v>51131414.967389531</c:v>
                </c:pt>
                <c:pt idx="200">
                  <c:v>51131414.967389531</c:v>
                </c:pt>
                <c:pt idx="201">
                  <c:v>51131414.967389531</c:v>
                </c:pt>
                <c:pt idx="202">
                  <c:v>51131414.967389531</c:v>
                </c:pt>
                <c:pt idx="203">
                  <c:v>51131414.967389531</c:v>
                </c:pt>
                <c:pt idx="204">
                  <c:v>51131414.967389531</c:v>
                </c:pt>
                <c:pt idx="205">
                  <c:v>51131414.967389531</c:v>
                </c:pt>
                <c:pt idx="206">
                  <c:v>51131414.967389531</c:v>
                </c:pt>
                <c:pt idx="207">
                  <c:v>51131414.967389531</c:v>
                </c:pt>
                <c:pt idx="208">
                  <c:v>51131414.967389531</c:v>
                </c:pt>
                <c:pt idx="209">
                  <c:v>51131414.967389531</c:v>
                </c:pt>
                <c:pt idx="210">
                  <c:v>51131414.967389531</c:v>
                </c:pt>
                <c:pt idx="211">
                  <c:v>51131414.967389531</c:v>
                </c:pt>
                <c:pt idx="212">
                  <c:v>51131414.967389531</c:v>
                </c:pt>
                <c:pt idx="213">
                  <c:v>51131414.967389531</c:v>
                </c:pt>
                <c:pt idx="214">
                  <c:v>51131414.967389531</c:v>
                </c:pt>
                <c:pt idx="215">
                  <c:v>51131414.967389531</c:v>
                </c:pt>
                <c:pt idx="216">
                  <c:v>51131414.967389531</c:v>
                </c:pt>
                <c:pt idx="217">
                  <c:v>51131414.967389531</c:v>
                </c:pt>
                <c:pt idx="218">
                  <c:v>51131414.967389531</c:v>
                </c:pt>
                <c:pt idx="219">
                  <c:v>51131414.967389531</c:v>
                </c:pt>
                <c:pt idx="220">
                  <c:v>51131414.967389531</c:v>
                </c:pt>
                <c:pt idx="221">
                  <c:v>51131414.967389531</c:v>
                </c:pt>
                <c:pt idx="222">
                  <c:v>51131414.967389531</c:v>
                </c:pt>
                <c:pt idx="223">
                  <c:v>51131414.967389531</c:v>
                </c:pt>
                <c:pt idx="224">
                  <c:v>51131414.967389531</c:v>
                </c:pt>
                <c:pt idx="225">
                  <c:v>51131414.967389531</c:v>
                </c:pt>
                <c:pt idx="226">
                  <c:v>51131414.967389531</c:v>
                </c:pt>
                <c:pt idx="227">
                  <c:v>51131414.967389531</c:v>
                </c:pt>
                <c:pt idx="228">
                  <c:v>51131414.967389531</c:v>
                </c:pt>
                <c:pt idx="229">
                  <c:v>51131414.967389531</c:v>
                </c:pt>
                <c:pt idx="230">
                  <c:v>51131414.967389531</c:v>
                </c:pt>
                <c:pt idx="231">
                  <c:v>51131414.967389531</c:v>
                </c:pt>
                <c:pt idx="232">
                  <c:v>51131414.967389531</c:v>
                </c:pt>
                <c:pt idx="233">
                  <c:v>51131414.967389531</c:v>
                </c:pt>
                <c:pt idx="234">
                  <c:v>51131414.967389531</c:v>
                </c:pt>
                <c:pt idx="235">
                  <c:v>51131414.967389531</c:v>
                </c:pt>
                <c:pt idx="236">
                  <c:v>51131414.967389531</c:v>
                </c:pt>
                <c:pt idx="237">
                  <c:v>51131414.967389531</c:v>
                </c:pt>
                <c:pt idx="238">
                  <c:v>51131414.967389531</c:v>
                </c:pt>
                <c:pt idx="239">
                  <c:v>51131414.967389531</c:v>
                </c:pt>
                <c:pt idx="240">
                  <c:v>51131414.967389531</c:v>
                </c:pt>
                <c:pt idx="241">
                  <c:v>51131414.967389531</c:v>
                </c:pt>
                <c:pt idx="242">
                  <c:v>51131414.967389531</c:v>
                </c:pt>
                <c:pt idx="243">
                  <c:v>51131414.967389531</c:v>
                </c:pt>
                <c:pt idx="244">
                  <c:v>51131414.967389531</c:v>
                </c:pt>
                <c:pt idx="245">
                  <c:v>51131414.967389531</c:v>
                </c:pt>
                <c:pt idx="246">
                  <c:v>51131414.967389531</c:v>
                </c:pt>
                <c:pt idx="247">
                  <c:v>51131414.967389531</c:v>
                </c:pt>
                <c:pt idx="248">
                  <c:v>51131414.967389531</c:v>
                </c:pt>
                <c:pt idx="249">
                  <c:v>51131414.967389531</c:v>
                </c:pt>
                <c:pt idx="250">
                  <c:v>51131414.967389531</c:v>
                </c:pt>
                <c:pt idx="251">
                  <c:v>51131414.967389531</c:v>
                </c:pt>
                <c:pt idx="252">
                  <c:v>51131414.967389531</c:v>
                </c:pt>
                <c:pt idx="253">
                  <c:v>51131414.967389531</c:v>
                </c:pt>
                <c:pt idx="254">
                  <c:v>51131414.967389531</c:v>
                </c:pt>
                <c:pt idx="255">
                  <c:v>51131414.967389531</c:v>
                </c:pt>
                <c:pt idx="256">
                  <c:v>51131414.967389531</c:v>
                </c:pt>
                <c:pt idx="257">
                  <c:v>51131414.967389531</c:v>
                </c:pt>
                <c:pt idx="258">
                  <c:v>51131414.967389531</c:v>
                </c:pt>
                <c:pt idx="259">
                  <c:v>51131414.967389531</c:v>
                </c:pt>
                <c:pt idx="260">
                  <c:v>51131414.967389531</c:v>
                </c:pt>
                <c:pt idx="261">
                  <c:v>51131414.967389531</c:v>
                </c:pt>
                <c:pt idx="262">
                  <c:v>51131414.967389531</c:v>
                </c:pt>
                <c:pt idx="263">
                  <c:v>51131414.967389531</c:v>
                </c:pt>
                <c:pt idx="264">
                  <c:v>51131414.967389531</c:v>
                </c:pt>
                <c:pt idx="265">
                  <c:v>51131414.967389531</c:v>
                </c:pt>
                <c:pt idx="266">
                  <c:v>51131414.967389531</c:v>
                </c:pt>
                <c:pt idx="267">
                  <c:v>51131414.967389531</c:v>
                </c:pt>
                <c:pt idx="268">
                  <c:v>51131414.967389531</c:v>
                </c:pt>
                <c:pt idx="269">
                  <c:v>51131414.967389531</c:v>
                </c:pt>
                <c:pt idx="270">
                  <c:v>51131414.967389531</c:v>
                </c:pt>
                <c:pt idx="271">
                  <c:v>51131414.967389531</c:v>
                </c:pt>
                <c:pt idx="272">
                  <c:v>51131414.967389531</c:v>
                </c:pt>
                <c:pt idx="273">
                  <c:v>51131414.967389531</c:v>
                </c:pt>
                <c:pt idx="274">
                  <c:v>51131414.967389531</c:v>
                </c:pt>
                <c:pt idx="275">
                  <c:v>51131414.967389531</c:v>
                </c:pt>
                <c:pt idx="276">
                  <c:v>51131414.967389531</c:v>
                </c:pt>
                <c:pt idx="277">
                  <c:v>51131414.967389531</c:v>
                </c:pt>
                <c:pt idx="278">
                  <c:v>51131414.967389531</c:v>
                </c:pt>
                <c:pt idx="279">
                  <c:v>51131414.967389531</c:v>
                </c:pt>
                <c:pt idx="280">
                  <c:v>51131414.967389531</c:v>
                </c:pt>
                <c:pt idx="281">
                  <c:v>51131414.967389531</c:v>
                </c:pt>
                <c:pt idx="282">
                  <c:v>51131414.967389531</c:v>
                </c:pt>
                <c:pt idx="283">
                  <c:v>51131414.967389531</c:v>
                </c:pt>
                <c:pt idx="284">
                  <c:v>51131414.967389531</c:v>
                </c:pt>
                <c:pt idx="285">
                  <c:v>51131414.967389531</c:v>
                </c:pt>
                <c:pt idx="286">
                  <c:v>51131414.967389531</c:v>
                </c:pt>
                <c:pt idx="287">
                  <c:v>51131414.967389531</c:v>
                </c:pt>
                <c:pt idx="288">
                  <c:v>51131414.967389531</c:v>
                </c:pt>
                <c:pt idx="289">
                  <c:v>51131414.967389531</c:v>
                </c:pt>
                <c:pt idx="290">
                  <c:v>51131414.967389531</c:v>
                </c:pt>
                <c:pt idx="291">
                  <c:v>51131414.967389531</c:v>
                </c:pt>
                <c:pt idx="292">
                  <c:v>51131414.967389531</c:v>
                </c:pt>
                <c:pt idx="293">
                  <c:v>51131414.967389531</c:v>
                </c:pt>
                <c:pt idx="294">
                  <c:v>51131414.967389531</c:v>
                </c:pt>
                <c:pt idx="295">
                  <c:v>51131414.967389531</c:v>
                </c:pt>
                <c:pt idx="296">
                  <c:v>51131414.967389531</c:v>
                </c:pt>
                <c:pt idx="297">
                  <c:v>51131414.967389531</c:v>
                </c:pt>
                <c:pt idx="298">
                  <c:v>51131414.967389531</c:v>
                </c:pt>
                <c:pt idx="299">
                  <c:v>51131414.967389531</c:v>
                </c:pt>
                <c:pt idx="300">
                  <c:v>51131414.967389531</c:v>
                </c:pt>
                <c:pt idx="301">
                  <c:v>51131414.967389531</c:v>
                </c:pt>
                <c:pt idx="302">
                  <c:v>51131414.967389531</c:v>
                </c:pt>
                <c:pt idx="303">
                  <c:v>51131414.967389531</c:v>
                </c:pt>
                <c:pt idx="304">
                  <c:v>51131414.967389531</c:v>
                </c:pt>
                <c:pt idx="305">
                  <c:v>51131414.967389531</c:v>
                </c:pt>
                <c:pt idx="306">
                  <c:v>51131414.967389531</c:v>
                </c:pt>
                <c:pt idx="307">
                  <c:v>51131414.967389531</c:v>
                </c:pt>
                <c:pt idx="308">
                  <c:v>51131414.967389531</c:v>
                </c:pt>
                <c:pt idx="309">
                  <c:v>51131414.967389531</c:v>
                </c:pt>
                <c:pt idx="310">
                  <c:v>51131414.967389531</c:v>
                </c:pt>
                <c:pt idx="311">
                  <c:v>51131414.967389531</c:v>
                </c:pt>
                <c:pt idx="312">
                  <c:v>51131414.967389531</c:v>
                </c:pt>
                <c:pt idx="313">
                  <c:v>51131414.967389531</c:v>
                </c:pt>
                <c:pt idx="314">
                  <c:v>51131414.967389531</c:v>
                </c:pt>
                <c:pt idx="315">
                  <c:v>51131414.967389531</c:v>
                </c:pt>
                <c:pt idx="316">
                  <c:v>51131414.967389531</c:v>
                </c:pt>
                <c:pt idx="317">
                  <c:v>51131414.967389531</c:v>
                </c:pt>
                <c:pt idx="318">
                  <c:v>51131414.967389531</c:v>
                </c:pt>
                <c:pt idx="319">
                  <c:v>51131414.967389531</c:v>
                </c:pt>
                <c:pt idx="320">
                  <c:v>51131414.967389531</c:v>
                </c:pt>
                <c:pt idx="321">
                  <c:v>51131414.967389531</c:v>
                </c:pt>
                <c:pt idx="322">
                  <c:v>51131414.967389531</c:v>
                </c:pt>
                <c:pt idx="323">
                  <c:v>51131414.967389531</c:v>
                </c:pt>
                <c:pt idx="324">
                  <c:v>51131414.967389531</c:v>
                </c:pt>
                <c:pt idx="325">
                  <c:v>51131414.967389531</c:v>
                </c:pt>
                <c:pt idx="326">
                  <c:v>51131414.967389531</c:v>
                </c:pt>
                <c:pt idx="327">
                  <c:v>51131414.967389531</c:v>
                </c:pt>
                <c:pt idx="328">
                  <c:v>51131414.967389531</c:v>
                </c:pt>
                <c:pt idx="329">
                  <c:v>51131414.967389531</c:v>
                </c:pt>
                <c:pt idx="330">
                  <c:v>51131414.967389531</c:v>
                </c:pt>
                <c:pt idx="331">
                  <c:v>51131414.967389531</c:v>
                </c:pt>
                <c:pt idx="332">
                  <c:v>51131414.967389531</c:v>
                </c:pt>
                <c:pt idx="333">
                  <c:v>51131414.967389531</c:v>
                </c:pt>
                <c:pt idx="334">
                  <c:v>51131414.967389531</c:v>
                </c:pt>
                <c:pt idx="335">
                  <c:v>51131414.967389531</c:v>
                </c:pt>
                <c:pt idx="336">
                  <c:v>51131414.967389531</c:v>
                </c:pt>
                <c:pt idx="337">
                  <c:v>51131414.967389531</c:v>
                </c:pt>
                <c:pt idx="338">
                  <c:v>51131414.967389531</c:v>
                </c:pt>
                <c:pt idx="339">
                  <c:v>51131414.967389531</c:v>
                </c:pt>
                <c:pt idx="340">
                  <c:v>51131414.967389531</c:v>
                </c:pt>
                <c:pt idx="341">
                  <c:v>51131414.967389531</c:v>
                </c:pt>
                <c:pt idx="342">
                  <c:v>51131414.967389531</c:v>
                </c:pt>
                <c:pt idx="343">
                  <c:v>51131414.967389531</c:v>
                </c:pt>
                <c:pt idx="344">
                  <c:v>51131414.967389531</c:v>
                </c:pt>
                <c:pt idx="345">
                  <c:v>51131414.967389531</c:v>
                </c:pt>
                <c:pt idx="346">
                  <c:v>51131414.967389531</c:v>
                </c:pt>
                <c:pt idx="347">
                  <c:v>51131414.967389531</c:v>
                </c:pt>
                <c:pt idx="348">
                  <c:v>51131414.967389531</c:v>
                </c:pt>
                <c:pt idx="349">
                  <c:v>51131414.967389531</c:v>
                </c:pt>
                <c:pt idx="350">
                  <c:v>51131414.967389531</c:v>
                </c:pt>
                <c:pt idx="351">
                  <c:v>51131414.967389531</c:v>
                </c:pt>
                <c:pt idx="352">
                  <c:v>51131414.967389531</c:v>
                </c:pt>
                <c:pt idx="353">
                  <c:v>51131414.967389531</c:v>
                </c:pt>
                <c:pt idx="354">
                  <c:v>51131414.967389531</c:v>
                </c:pt>
                <c:pt idx="355">
                  <c:v>51131414.967389531</c:v>
                </c:pt>
                <c:pt idx="356">
                  <c:v>51131414.967389531</c:v>
                </c:pt>
                <c:pt idx="357">
                  <c:v>51131414.967389531</c:v>
                </c:pt>
                <c:pt idx="358">
                  <c:v>51131414.967389531</c:v>
                </c:pt>
                <c:pt idx="359">
                  <c:v>51131414.967389531</c:v>
                </c:pt>
                <c:pt idx="360">
                  <c:v>51131414.967389531</c:v>
                </c:pt>
                <c:pt idx="361">
                  <c:v>51131414.967389531</c:v>
                </c:pt>
                <c:pt idx="362">
                  <c:v>51131414.967389531</c:v>
                </c:pt>
                <c:pt idx="363">
                  <c:v>51131414.967389531</c:v>
                </c:pt>
                <c:pt idx="364">
                  <c:v>51131414.967389531</c:v>
                </c:pt>
                <c:pt idx="365">
                  <c:v>51131414.967389531</c:v>
                </c:pt>
                <c:pt idx="366">
                  <c:v>51131414.967389531</c:v>
                </c:pt>
                <c:pt idx="367">
                  <c:v>51131414.967389531</c:v>
                </c:pt>
                <c:pt idx="368">
                  <c:v>51131414.967389531</c:v>
                </c:pt>
                <c:pt idx="369">
                  <c:v>51131414.967389531</c:v>
                </c:pt>
                <c:pt idx="370">
                  <c:v>51131414.967389531</c:v>
                </c:pt>
                <c:pt idx="371">
                  <c:v>51131414.967389531</c:v>
                </c:pt>
                <c:pt idx="372">
                  <c:v>51131414.967389531</c:v>
                </c:pt>
                <c:pt idx="373">
                  <c:v>51131414.967389531</c:v>
                </c:pt>
                <c:pt idx="374">
                  <c:v>51131414.967389531</c:v>
                </c:pt>
                <c:pt idx="375">
                  <c:v>51131414.967389531</c:v>
                </c:pt>
                <c:pt idx="376">
                  <c:v>51131414.967389531</c:v>
                </c:pt>
                <c:pt idx="377">
                  <c:v>51131414.967389531</c:v>
                </c:pt>
                <c:pt idx="378">
                  <c:v>51131414.967389531</c:v>
                </c:pt>
                <c:pt idx="379">
                  <c:v>51131414.967389531</c:v>
                </c:pt>
                <c:pt idx="380">
                  <c:v>51131414.967389531</c:v>
                </c:pt>
                <c:pt idx="381">
                  <c:v>51131414.967389531</c:v>
                </c:pt>
                <c:pt idx="382">
                  <c:v>51131414.967389531</c:v>
                </c:pt>
                <c:pt idx="383">
                  <c:v>51131414.967389531</c:v>
                </c:pt>
                <c:pt idx="384">
                  <c:v>51131414.967389531</c:v>
                </c:pt>
                <c:pt idx="385">
                  <c:v>51131414.967389531</c:v>
                </c:pt>
                <c:pt idx="386">
                  <c:v>51131414.967389531</c:v>
                </c:pt>
                <c:pt idx="387">
                  <c:v>51131414.967389531</c:v>
                </c:pt>
                <c:pt idx="388">
                  <c:v>51131414.967389531</c:v>
                </c:pt>
                <c:pt idx="389">
                  <c:v>51131414.967389531</c:v>
                </c:pt>
                <c:pt idx="390">
                  <c:v>51131414.967389531</c:v>
                </c:pt>
                <c:pt idx="391">
                  <c:v>51131414.967389531</c:v>
                </c:pt>
                <c:pt idx="392">
                  <c:v>51131414.967389531</c:v>
                </c:pt>
                <c:pt idx="393">
                  <c:v>51131414.967389531</c:v>
                </c:pt>
                <c:pt idx="394">
                  <c:v>51131414.967389531</c:v>
                </c:pt>
                <c:pt idx="395">
                  <c:v>51131414.967389531</c:v>
                </c:pt>
                <c:pt idx="396">
                  <c:v>51131414.967389531</c:v>
                </c:pt>
                <c:pt idx="397">
                  <c:v>51131414.967389531</c:v>
                </c:pt>
                <c:pt idx="398">
                  <c:v>51131414.967389531</c:v>
                </c:pt>
                <c:pt idx="399">
                  <c:v>51131414.967389531</c:v>
                </c:pt>
                <c:pt idx="400">
                  <c:v>51131414.967389531</c:v>
                </c:pt>
                <c:pt idx="401">
                  <c:v>51131414.967389531</c:v>
                </c:pt>
                <c:pt idx="402">
                  <c:v>51131414.967389531</c:v>
                </c:pt>
                <c:pt idx="403">
                  <c:v>51131414.967389531</c:v>
                </c:pt>
                <c:pt idx="404">
                  <c:v>51131414.967389531</c:v>
                </c:pt>
                <c:pt idx="405">
                  <c:v>51131414.967389531</c:v>
                </c:pt>
                <c:pt idx="406">
                  <c:v>51131414.967389531</c:v>
                </c:pt>
                <c:pt idx="407">
                  <c:v>51131414.967389531</c:v>
                </c:pt>
                <c:pt idx="408">
                  <c:v>51131414.967389531</c:v>
                </c:pt>
                <c:pt idx="409">
                  <c:v>51131414.967389531</c:v>
                </c:pt>
                <c:pt idx="410">
                  <c:v>51131414.967389531</c:v>
                </c:pt>
                <c:pt idx="411">
                  <c:v>51131414.967389531</c:v>
                </c:pt>
                <c:pt idx="412">
                  <c:v>51131414.967389531</c:v>
                </c:pt>
                <c:pt idx="413">
                  <c:v>51131414.967389531</c:v>
                </c:pt>
                <c:pt idx="414">
                  <c:v>51131414.967389531</c:v>
                </c:pt>
                <c:pt idx="415">
                  <c:v>51131414.967389531</c:v>
                </c:pt>
                <c:pt idx="416">
                  <c:v>51131414.967389531</c:v>
                </c:pt>
                <c:pt idx="417">
                  <c:v>51131414.967389531</c:v>
                </c:pt>
                <c:pt idx="418">
                  <c:v>51131414.967389531</c:v>
                </c:pt>
                <c:pt idx="419">
                  <c:v>51131414.967389531</c:v>
                </c:pt>
                <c:pt idx="420">
                  <c:v>51131414.967389531</c:v>
                </c:pt>
                <c:pt idx="421">
                  <c:v>51131414.967389531</c:v>
                </c:pt>
                <c:pt idx="422">
                  <c:v>51131414.967389531</c:v>
                </c:pt>
                <c:pt idx="423">
                  <c:v>51131414.967389531</c:v>
                </c:pt>
                <c:pt idx="424">
                  <c:v>51131414.967389531</c:v>
                </c:pt>
                <c:pt idx="425">
                  <c:v>51131414.967389531</c:v>
                </c:pt>
                <c:pt idx="426">
                  <c:v>51131414.967389531</c:v>
                </c:pt>
                <c:pt idx="427">
                  <c:v>51131414.967389531</c:v>
                </c:pt>
                <c:pt idx="428">
                  <c:v>51131414.967389531</c:v>
                </c:pt>
                <c:pt idx="429">
                  <c:v>51131414.967389531</c:v>
                </c:pt>
                <c:pt idx="430">
                  <c:v>51131414.967389531</c:v>
                </c:pt>
                <c:pt idx="431">
                  <c:v>51131414.967389531</c:v>
                </c:pt>
                <c:pt idx="432">
                  <c:v>51131414.967389531</c:v>
                </c:pt>
                <c:pt idx="433">
                  <c:v>51131414.967389531</c:v>
                </c:pt>
                <c:pt idx="434">
                  <c:v>51131414.967389531</c:v>
                </c:pt>
                <c:pt idx="435">
                  <c:v>51131414.967389531</c:v>
                </c:pt>
                <c:pt idx="436">
                  <c:v>51131414.967389531</c:v>
                </c:pt>
                <c:pt idx="437">
                  <c:v>51131414.967389531</c:v>
                </c:pt>
                <c:pt idx="438">
                  <c:v>51131414.967389531</c:v>
                </c:pt>
                <c:pt idx="439">
                  <c:v>51131414.967389531</c:v>
                </c:pt>
                <c:pt idx="440">
                  <c:v>51131414.967389531</c:v>
                </c:pt>
                <c:pt idx="441">
                  <c:v>51131414.967389531</c:v>
                </c:pt>
                <c:pt idx="442">
                  <c:v>51131414.967389531</c:v>
                </c:pt>
                <c:pt idx="443">
                  <c:v>51131414.967389531</c:v>
                </c:pt>
                <c:pt idx="444">
                  <c:v>51131414.967389531</c:v>
                </c:pt>
                <c:pt idx="445">
                  <c:v>51131414.967389531</c:v>
                </c:pt>
                <c:pt idx="446">
                  <c:v>51131414.967389531</c:v>
                </c:pt>
                <c:pt idx="447">
                  <c:v>51131414.967389531</c:v>
                </c:pt>
                <c:pt idx="448">
                  <c:v>51131414.967389531</c:v>
                </c:pt>
                <c:pt idx="449">
                  <c:v>51131414.967389531</c:v>
                </c:pt>
                <c:pt idx="450">
                  <c:v>51131414.967389531</c:v>
                </c:pt>
                <c:pt idx="451">
                  <c:v>51131414.967389531</c:v>
                </c:pt>
                <c:pt idx="452">
                  <c:v>51131414.967389531</c:v>
                </c:pt>
                <c:pt idx="453">
                  <c:v>51131414.967389531</c:v>
                </c:pt>
                <c:pt idx="454">
                  <c:v>51131414.967389531</c:v>
                </c:pt>
                <c:pt idx="455">
                  <c:v>51131414.967389531</c:v>
                </c:pt>
                <c:pt idx="456">
                  <c:v>51131414.967389531</c:v>
                </c:pt>
                <c:pt idx="457">
                  <c:v>51131414.967389531</c:v>
                </c:pt>
                <c:pt idx="458">
                  <c:v>51131414.967389531</c:v>
                </c:pt>
                <c:pt idx="459">
                  <c:v>51131414.967389531</c:v>
                </c:pt>
                <c:pt idx="460">
                  <c:v>51131414.967389531</c:v>
                </c:pt>
                <c:pt idx="461">
                  <c:v>51131414.967389531</c:v>
                </c:pt>
                <c:pt idx="462">
                  <c:v>51131414.967389531</c:v>
                </c:pt>
                <c:pt idx="463">
                  <c:v>51131414.967389531</c:v>
                </c:pt>
                <c:pt idx="464">
                  <c:v>51131414.967389531</c:v>
                </c:pt>
                <c:pt idx="465">
                  <c:v>51131414.967389531</c:v>
                </c:pt>
                <c:pt idx="466">
                  <c:v>51131414.967389531</c:v>
                </c:pt>
                <c:pt idx="467">
                  <c:v>51131414.967389531</c:v>
                </c:pt>
                <c:pt idx="468">
                  <c:v>51131414.967389531</c:v>
                </c:pt>
                <c:pt idx="469">
                  <c:v>51131414.967389531</c:v>
                </c:pt>
                <c:pt idx="470">
                  <c:v>51131414.967389531</c:v>
                </c:pt>
                <c:pt idx="471">
                  <c:v>51131414.967389531</c:v>
                </c:pt>
                <c:pt idx="472">
                  <c:v>51131414.967389531</c:v>
                </c:pt>
                <c:pt idx="473">
                  <c:v>51131414.967389531</c:v>
                </c:pt>
                <c:pt idx="474">
                  <c:v>51131414.967389531</c:v>
                </c:pt>
                <c:pt idx="475">
                  <c:v>51131414.967389531</c:v>
                </c:pt>
                <c:pt idx="476">
                  <c:v>51131414.967389531</c:v>
                </c:pt>
                <c:pt idx="477">
                  <c:v>51131414.967389531</c:v>
                </c:pt>
                <c:pt idx="478">
                  <c:v>51131414.967389531</c:v>
                </c:pt>
                <c:pt idx="479">
                  <c:v>51131414.967389531</c:v>
                </c:pt>
                <c:pt idx="480">
                  <c:v>51131414.967389531</c:v>
                </c:pt>
                <c:pt idx="481">
                  <c:v>51131414.967389531</c:v>
                </c:pt>
                <c:pt idx="482">
                  <c:v>51131414.967389531</c:v>
                </c:pt>
                <c:pt idx="483">
                  <c:v>51131414.967389531</c:v>
                </c:pt>
                <c:pt idx="484">
                  <c:v>51131414.967389531</c:v>
                </c:pt>
                <c:pt idx="485">
                  <c:v>51131414.967389531</c:v>
                </c:pt>
                <c:pt idx="486">
                  <c:v>51131414.967389531</c:v>
                </c:pt>
                <c:pt idx="487">
                  <c:v>51131414.967389531</c:v>
                </c:pt>
                <c:pt idx="488">
                  <c:v>51131414.967389531</c:v>
                </c:pt>
                <c:pt idx="489">
                  <c:v>51131414.967389531</c:v>
                </c:pt>
                <c:pt idx="490">
                  <c:v>51131414.967389531</c:v>
                </c:pt>
                <c:pt idx="491">
                  <c:v>51131414.967389531</c:v>
                </c:pt>
                <c:pt idx="492">
                  <c:v>51131414.967389531</c:v>
                </c:pt>
                <c:pt idx="493">
                  <c:v>51131414.967389531</c:v>
                </c:pt>
                <c:pt idx="494">
                  <c:v>51131414.967389531</c:v>
                </c:pt>
                <c:pt idx="495">
                  <c:v>51131414.967389531</c:v>
                </c:pt>
                <c:pt idx="496">
                  <c:v>51131414.967389531</c:v>
                </c:pt>
                <c:pt idx="497">
                  <c:v>51131414.967389531</c:v>
                </c:pt>
                <c:pt idx="498">
                  <c:v>51131414.967389531</c:v>
                </c:pt>
                <c:pt idx="499">
                  <c:v>51131414.967389531</c:v>
                </c:pt>
                <c:pt idx="500">
                  <c:v>51131414.967389531</c:v>
                </c:pt>
                <c:pt idx="501">
                  <c:v>51131414.967389531</c:v>
                </c:pt>
                <c:pt idx="502">
                  <c:v>51131414.967389531</c:v>
                </c:pt>
                <c:pt idx="503">
                  <c:v>51131414.967389531</c:v>
                </c:pt>
                <c:pt idx="504">
                  <c:v>51131414.967389531</c:v>
                </c:pt>
                <c:pt idx="505">
                  <c:v>51131414.967389531</c:v>
                </c:pt>
                <c:pt idx="506">
                  <c:v>51131414.967389531</c:v>
                </c:pt>
                <c:pt idx="507">
                  <c:v>51131414.967389531</c:v>
                </c:pt>
                <c:pt idx="508">
                  <c:v>51131414.967389531</c:v>
                </c:pt>
                <c:pt idx="509">
                  <c:v>51131414.967389531</c:v>
                </c:pt>
                <c:pt idx="510">
                  <c:v>51131414.967389531</c:v>
                </c:pt>
                <c:pt idx="511">
                  <c:v>51131414.967389531</c:v>
                </c:pt>
                <c:pt idx="512">
                  <c:v>51131414.967389531</c:v>
                </c:pt>
                <c:pt idx="513">
                  <c:v>51131414.967389531</c:v>
                </c:pt>
                <c:pt idx="514">
                  <c:v>51131414.967389531</c:v>
                </c:pt>
                <c:pt idx="515">
                  <c:v>51131414.967389531</c:v>
                </c:pt>
                <c:pt idx="516">
                  <c:v>51131414.967389531</c:v>
                </c:pt>
                <c:pt idx="517">
                  <c:v>51131414.967389531</c:v>
                </c:pt>
                <c:pt idx="518">
                  <c:v>51131414.967389531</c:v>
                </c:pt>
                <c:pt idx="519">
                  <c:v>51131414.967389531</c:v>
                </c:pt>
                <c:pt idx="520">
                  <c:v>51131414.967389531</c:v>
                </c:pt>
                <c:pt idx="521">
                  <c:v>51131414.967389531</c:v>
                </c:pt>
                <c:pt idx="522">
                  <c:v>51131414.967389531</c:v>
                </c:pt>
                <c:pt idx="523">
                  <c:v>51131414.967389531</c:v>
                </c:pt>
                <c:pt idx="524">
                  <c:v>51131414.967389531</c:v>
                </c:pt>
                <c:pt idx="525">
                  <c:v>51131414.967389531</c:v>
                </c:pt>
                <c:pt idx="526">
                  <c:v>51131414.967389531</c:v>
                </c:pt>
                <c:pt idx="527">
                  <c:v>51131414.967389531</c:v>
                </c:pt>
                <c:pt idx="528">
                  <c:v>51131414.967389531</c:v>
                </c:pt>
                <c:pt idx="529">
                  <c:v>51131414.967389531</c:v>
                </c:pt>
                <c:pt idx="530">
                  <c:v>51131414.967389531</c:v>
                </c:pt>
                <c:pt idx="531">
                  <c:v>51131414.967389531</c:v>
                </c:pt>
                <c:pt idx="532">
                  <c:v>51131414.967389531</c:v>
                </c:pt>
                <c:pt idx="533">
                  <c:v>51131414.967389531</c:v>
                </c:pt>
                <c:pt idx="534">
                  <c:v>51131414.967389531</c:v>
                </c:pt>
                <c:pt idx="535">
                  <c:v>51131414.967389531</c:v>
                </c:pt>
                <c:pt idx="536">
                  <c:v>51131414.967389531</c:v>
                </c:pt>
                <c:pt idx="537">
                  <c:v>51131414.967389531</c:v>
                </c:pt>
                <c:pt idx="538">
                  <c:v>51131414.967389531</c:v>
                </c:pt>
                <c:pt idx="539">
                  <c:v>51131414.967389531</c:v>
                </c:pt>
                <c:pt idx="540">
                  <c:v>51131414.967389531</c:v>
                </c:pt>
                <c:pt idx="541">
                  <c:v>51131414.967389531</c:v>
                </c:pt>
                <c:pt idx="542">
                  <c:v>51131414.967389531</c:v>
                </c:pt>
                <c:pt idx="543">
                  <c:v>51131414.967389531</c:v>
                </c:pt>
                <c:pt idx="544">
                  <c:v>51131414.967389531</c:v>
                </c:pt>
                <c:pt idx="545">
                  <c:v>51131414.967389531</c:v>
                </c:pt>
                <c:pt idx="546">
                  <c:v>51131414.967389531</c:v>
                </c:pt>
                <c:pt idx="547">
                  <c:v>51131414.967389531</c:v>
                </c:pt>
                <c:pt idx="548">
                  <c:v>51131414.967389531</c:v>
                </c:pt>
                <c:pt idx="549">
                  <c:v>51131414.967389531</c:v>
                </c:pt>
                <c:pt idx="550">
                  <c:v>51131414.967389531</c:v>
                </c:pt>
                <c:pt idx="551">
                  <c:v>51131414.967389531</c:v>
                </c:pt>
                <c:pt idx="552">
                  <c:v>51131414.967389531</c:v>
                </c:pt>
                <c:pt idx="553">
                  <c:v>51131414.967389531</c:v>
                </c:pt>
                <c:pt idx="554">
                  <c:v>51131414.967389531</c:v>
                </c:pt>
                <c:pt idx="555">
                  <c:v>51131414.967389531</c:v>
                </c:pt>
                <c:pt idx="556">
                  <c:v>51131414.967389531</c:v>
                </c:pt>
                <c:pt idx="557">
                  <c:v>51131414.967389531</c:v>
                </c:pt>
                <c:pt idx="558">
                  <c:v>51131414.967389531</c:v>
                </c:pt>
                <c:pt idx="559">
                  <c:v>51131414.967389531</c:v>
                </c:pt>
                <c:pt idx="560">
                  <c:v>51131414.967389531</c:v>
                </c:pt>
                <c:pt idx="561">
                  <c:v>51131414.967389531</c:v>
                </c:pt>
                <c:pt idx="562">
                  <c:v>51131414.967389531</c:v>
                </c:pt>
                <c:pt idx="563">
                  <c:v>51131414.967389531</c:v>
                </c:pt>
                <c:pt idx="564">
                  <c:v>51131414.967389531</c:v>
                </c:pt>
                <c:pt idx="565">
                  <c:v>51131414.967389531</c:v>
                </c:pt>
                <c:pt idx="566">
                  <c:v>51131414.967389531</c:v>
                </c:pt>
                <c:pt idx="567">
                  <c:v>51131414.967389531</c:v>
                </c:pt>
                <c:pt idx="568">
                  <c:v>51131414.967389531</c:v>
                </c:pt>
                <c:pt idx="569">
                  <c:v>51131414.967389531</c:v>
                </c:pt>
                <c:pt idx="570">
                  <c:v>51131414.967389531</c:v>
                </c:pt>
                <c:pt idx="571">
                  <c:v>51131414.967389531</c:v>
                </c:pt>
                <c:pt idx="572">
                  <c:v>51131414.967389531</c:v>
                </c:pt>
                <c:pt idx="573">
                  <c:v>51131414.967389531</c:v>
                </c:pt>
                <c:pt idx="574">
                  <c:v>51131414.967389531</c:v>
                </c:pt>
                <c:pt idx="575">
                  <c:v>51131414.967389531</c:v>
                </c:pt>
                <c:pt idx="576">
                  <c:v>51131414.967389531</c:v>
                </c:pt>
                <c:pt idx="577">
                  <c:v>51131414.967389531</c:v>
                </c:pt>
                <c:pt idx="578">
                  <c:v>51131414.967389531</c:v>
                </c:pt>
                <c:pt idx="579">
                  <c:v>51131414.967389531</c:v>
                </c:pt>
                <c:pt idx="580">
                  <c:v>51131414.967389531</c:v>
                </c:pt>
                <c:pt idx="581">
                  <c:v>51131414.967389531</c:v>
                </c:pt>
                <c:pt idx="582">
                  <c:v>51131414.967389531</c:v>
                </c:pt>
                <c:pt idx="583">
                  <c:v>51131414.967389531</c:v>
                </c:pt>
                <c:pt idx="584">
                  <c:v>51131414.967389531</c:v>
                </c:pt>
                <c:pt idx="585">
                  <c:v>51131414.967389531</c:v>
                </c:pt>
                <c:pt idx="586">
                  <c:v>51131414.967389531</c:v>
                </c:pt>
                <c:pt idx="587">
                  <c:v>51131414.967389531</c:v>
                </c:pt>
                <c:pt idx="588">
                  <c:v>51131414.967389531</c:v>
                </c:pt>
                <c:pt idx="589">
                  <c:v>51131414.967389531</c:v>
                </c:pt>
                <c:pt idx="590">
                  <c:v>51131414.967389531</c:v>
                </c:pt>
                <c:pt idx="591">
                  <c:v>51131414.967389531</c:v>
                </c:pt>
                <c:pt idx="592">
                  <c:v>51131414.967389531</c:v>
                </c:pt>
                <c:pt idx="593">
                  <c:v>51131414.967389531</c:v>
                </c:pt>
                <c:pt idx="594">
                  <c:v>51131414.967389531</c:v>
                </c:pt>
                <c:pt idx="595">
                  <c:v>51131414.967389531</c:v>
                </c:pt>
                <c:pt idx="596">
                  <c:v>51131414.967389531</c:v>
                </c:pt>
                <c:pt idx="597">
                  <c:v>51131414.967389531</c:v>
                </c:pt>
                <c:pt idx="598">
                  <c:v>51131414.967389531</c:v>
                </c:pt>
                <c:pt idx="599">
                  <c:v>51131414.967389531</c:v>
                </c:pt>
                <c:pt idx="600">
                  <c:v>51131414.967389531</c:v>
                </c:pt>
                <c:pt idx="601">
                  <c:v>51131414.967389531</c:v>
                </c:pt>
                <c:pt idx="602">
                  <c:v>51131414.967389531</c:v>
                </c:pt>
                <c:pt idx="603">
                  <c:v>51131414.967389531</c:v>
                </c:pt>
                <c:pt idx="604">
                  <c:v>51131414.967389531</c:v>
                </c:pt>
                <c:pt idx="605">
                  <c:v>51131414.967389531</c:v>
                </c:pt>
                <c:pt idx="606">
                  <c:v>51131414.967389531</c:v>
                </c:pt>
                <c:pt idx="607">
                  <c:v>51131414.967389531</c:v>
                </c:pt>
                <c:pt idx="608">
                  <c:v>51131414.967389531</c:v>
                </c:pt>
                <c:pt idx="609">
                  <c:v>51131414.967389531</c:v>
                </c:pt>
                <c:pt idx="610">
                  <c:v>51131414.967389531</c:v>
                </c:pt>
                <c:pt idx="611">
                  <c:v>51131414.967389531</c:v>
                </c:pt>
                <c:pt idx="612">
                  <c:v>51131414.967389531</c:v>
                </c:pt>
                <c:pt idx="613">
                  <c:v>51131414.967389531</c:v>
                </c:pt>
                <c:pt idx="614">
                  <c:v>51131414.967389531</c:v>
                </c:pt>
                <c:pt idx="615">
                  <c:v>51131414.967389531</c:v>
                </c:pt>
                <c:pt idx="616">
                  <c:v>51131414.967389531</c:v>
                </c:pt>
                <c:pt idx="617">
                  <c:v>51131414.967389531</c:v>
                </c:pt>
                <c:pt idx="618">
                  <c:v>51131414.967389531</c:v>
                </c:pt>
                <c:pt idx="619">
                  <c:v>51131414.967389531</c:v>
                </c:pt>
                <c:pt idx="620">
                  <c:v>51131414.967389531</c:v>
                </c:pt>
                <c:pt idx="621">
                  <c:v>51131414.967389531</c:v>
                </c:pt>
                <c:pt idx="622">
                  <c:v>51131414.967389531</c:v>
                </c:pt>
                <c:pt idx="623">
                  <c:v>51131414.967389531</c:v>
                </c:pt>
                <c:pt idx="624">
                  <c:v>51131414.967389531</c:v>
                </c:pt>
                <c:pt idx="625">
                  <c:v>51131414.967389531</c:v>
                </c:pt>
                <c:pt idx="626">
                  <c:v>51131414.967389531</c:v>
                </c:pt>
                <c:pt idx="627">
                  <c:v>51131414.967389531</c:v>
                </c:pt>
                <c:pt idx="628">
                  <c:v>51131414.967389531</c:v>
                </c:pt>
                <c:pt idx="629">
                  <c:v>51131414.967389531</c:v>
                </c:pt>
                <c:pt idx="630">
                  <c:v>51131414.967389531</c:v>
                </c:pt>
                <c:pt idx="631">
                  <c:v>51131414.967389531</c:v>
                </c:pt>
                <c:pt idx="632">
                  <c:v>51131414.967389531</c:v>
                </c:pt>
                <c:pt idx="633">
                  <c:v>51131414.967389531</c:v>
                </c:pt>
                <c:pt idx="634">
                  <c:v>51131414.967389531</c:v>
                </c:pt>
                <c:pt idx="635">
                  <c:v>51131414.967389531</c:v>
                </c:pt>
                <c:pt idx="636">
                  <c:v>51131414.967389531</c:v>
                </c:pt>
                <c:pt idx="637">
                  <c:v>51131414.967389531</c:v>
                </c:pt>
                <c:pt idx="638">
                  <c:v>51131414.967389531</c:v>
                </c:pt>
                <c:pt idx="639">
                  <c:v>51131414.967389531</c:v>
                </c:pt>
                <c:pt idx="640">
                  <c:v>51131414.967389531</c:v>
                </c:pt>
                <c:pt idx="641">
                  <c:v>51131414.967389531</c:v>
                </c:pt>
                <c:pt idx="642">
                  <c:v>51131414.967389531</c:v>
                </c:pt>
                <c:pt idx="643">
                  <c:v>51131414.967389531</c:v>
                </c:pt>
                <c:pt idx="644">
                  <c:v>51131414.967389531</c:v>
                </c:pt>
                <c:pt idx="645">
                  <c:v>51131414.967389531</c:v>
                </c:pt>
                <c:pt idx="646">
                  <c:v>51131414.967389531</c:v>
                </c:pt>
                <c:pt idx="647">
                  <c:v>51131414.967389531</c:v>
                </c:pt>
                <c:pt idx="648">
                  <c:v>51131414.967389531</c:v>
                </c:pt>
                <c:pt idx="649">
                  <c:v>51131414.967389531</c:v>
                </c:pt>
                <c:pt idx="650">
                  <c:v>51131414.967389531</c:v>
                </c:pt>
                <c:pt idx="651">
                  <c:v>51131414.967389531</c:v>
                </c:pt>
                <c:pt idx="652">
                  <c:v>51131414.967389531</c:v>
                </c:pt>
                <c:pt idx="653">
                  <c:v>51131414.967389531</c:v>
                </c:pt>
                <c:pt idx="654">
                  <c:v>51131414.967389531</c:v>
                </c:pt>
                <c:pt idx="655">
                  <c:v>51131414.967389531</c:v>
                </c:pt>
                <c:pt idx="656">
                  <c:v>51131414.967389531</c:v>
                </c:pt>
                <c:pt idx="657">
                  <c:v>51131414.967389531</c:v>
                </c:pt>
                <c:pt idx="658">
                  <c:v>51131414.967389531</c:v>
                </c:pt>
                <c:pt idx="659">
                  <c:v>51131414.967389531</c:v>
                </c:pt>
                <c:pt idx="660">
                  <c:v>51131414.967389531</c:v>
                </c:pt>
                <c:pt idx="661">
                  <c:v>51131414.967389531</c:v>
                </c:pt>
                <c:pt idx="662">
                  <c:v>51131414.967389531</c:v>
                </c:pt>
                <c:pt idx="663">
                  <c:v>51131414.967389531</c:v>
                </c:pt>
                <c:pt idx="664">
                  <c:v>51131414.967389531</c:v>
                </c:pt>
                <c:pt idx="665">
                  <c:v>51131414.967389531</c:v>
                </c:pt>
                <c:pt idx="666">
                  <c:v>51131414.967389531</c:v>
                </c:pt>
                <c:pt idx="667">
                  <c:v>51131414.967389531</c:v>
                </c:pt>
                <c:pt idx="668">
                  <c:v>51131414.967389531</c:v>
                </c:pt>
                <c:pt idx="669">
                  <c:v>51131414.967389531</c:v>
                </c:pt>
                <c:pt idx="670">
                  <c:v>51131414.967389531</c:v>
                </c:pt>
                <c:pt idx="671">
                  <c:v>51131414.967389531</c:v>
                </c:pt>
                <c:pt idx="672">
                  <c:v>51131414.967389531</c:v>
                </c:pt>
                <c:pt idx="673">
                  <c:v>51131414.967389531</c:v>
                </c:pt>
                <c:pt idx="674">
                  <c:v>51131414.967389531</c:v>
                </c:pt>
                <c:pt idx="675">
                  <c:v>51131414.967389531</c:v>
                </c:pt>
                <c:pt idx="676">
                  <c:v>51131414.967389531</c:v>
                </c:pt>
                <c:pt idx="677">
                  <c:v>51131414.967389531</c:v>
                </c:pt>
                <c:pt idx="678">
                  <c:v>51131414.967389531</c:v>
                </c:pt>
                <c:pt idx="679">
                  <c:v>51131414.967389531</c:v>
                </c:pt>
                <c:pt idx="680">
                  <c:v>51131414.967389531</c:v>
                </c:pt>
                <c:pt idx="681">
                  <c:v>51131414.967389531</c:v>
                </c:pt>
                <c:pt idx="682">
                  <c:v>51131414.967389531</c:v>
                </c:pt>
                <c:pt idx="683">
                  <c:v>51131414.967389531</c:v>
                </c:pt>
                <c:pt idx="684">
                  <c:v>51131414.967389531</c:v>
                </c:pt>
                <c:pt idx="685">
                  <c:v>51131414.967389531</c:v>
                </c:pt>
                <c:pt idx="686">
                  <c:v>51131414.967389531</c:v>
                </c:pt>
                <c:pt idx="687">
                  <c:v>51131414.967389531</c:v>
                </c:pt>
                <c:pt idx="688">
                  <c:v>51131414.967389531</c:v>
                </c:pt>
                <c:pt idx="689">
                  <c:v>51131414.967389531</c:v>
                </c:pt>
                <c:pt idx="690">
                  <c:v>51131414.967389531</c:v>
                </c:pt>
                <c:pt idx="691">
                  <c:v>51131414.967389531</c:v>
                </c:pt>
                <c:pt idx="692">
                  <c:v>51131414.967389531</c:v>
                </c:pt>
                <c:pt idx="693">
                  <c:v>51131414.967389531</c:v>
                </c:pt>
                <c:pt idx="694">
                  <c:v>51131414.967389531</c:v>
                </c:pt>
                <c:pt idx="695">
                  <c:v>51131414.967389531</c:v>
                </c:pt>
                <c:pt idx="696">
                  <c:v>51131414.967389531</c:v>
                </c:pt>
                <c:pt idx="697">
                  <c:v>51131414.967389531</c:v>
                </c:pt>
                <c:pt idx="698">
                  <c:v>51131414.967389531</c:v>
                </c:pt>
                <c:pt idx="699">
                  <c:v>51131414.967389531</c:v>
                </c:pt>
                <c:pt idx="700">
                  <c:v>51131414.967389531</c:v>
                </c:pt>
                <c:pt idx="701">
                  <c:v>51131414.967389531</c:v>
                </c:pt>
                <c:pt idx="702">
                  <c:v>51131414.967389531</c:v>
                </c:pt>
                <c:pt idx="703">
                  <c:v>51131414.967389531</c:v>
                </c:pt>
                <c:pt idx="704">
                  <c:v>51131414.967389531</c:v>
                </c:pt>
                <c:pt idx="705">
                  <c:v>51131414.967389531</c:v>
                </c:pt>
                <c:pt idx="706">
                  <c:v>51131414.967389531</c:v>
                </c:pt>
                <c:pt idx="707">
                  <c:v>51131414.967389531</c:v>
                </c:pt>
                <c:pt idx="708">
                  <c:v>51131414.967389531</c:v>
                </c:pt>
                <c:pt idx="709">
                  <c:v>51131414.967389531</c:v>
                </c:pt>
                <c:pt idx="710">
                  <c:v>51131414.967389531</c:v>
                </c:pt>
                <c:pt idx="711">
                  <c:v>51131414.967389531</c:v>
                </c:pt>
                <c:pt idx="712">
                  <c:v>51131414.967389531</c:v>
                </c:pt>
                <c:pt idx="713">
                  <c:v>51131414.967389531</c:v>
                </c:pt>
                <c:pt idx="714">
                  <c:v>51131414.967389531</c:v>
                </c:pt>
                <c:pt idx="715">
                  <c:v>51131414.967389531</c:v>
                </c:pt>
                <c:pt idx="716">
                  <c:v>51131414.967389531</c:v>
                </c:pt>
                <c:pt idx="717">
                  <c:v>51131414.967389531</c:v>
                </c:pt>
                <c:pt idx="718">
                  <c:v>51131414.967389531</c:v>
                </c:pt>
                <c:pt idx="719">
                  <c:v>51131414.967389531</c:v>
                </c:pt>
                <c:pt idx="720">
                  <c:v>51131414.967389531</c:v>
                </c:pt>
                <c:pt idx="721">
                  <c:v>51131414.967389531</c:v>
                </c:pt>
                <c:pt idx="722">
                  <c:v>51131414.967389531</c:v>
                </c:pt>
                <c:pt idx="723">
                  <c:v>51131414.967389531</c:v>
                </c:pt>
                <c:pt idx="724">
                  <c:v>51131414.967389531</c:v>
                </c:pt>
                <c:pt idx="725">
                  <c:v>51131414.967389531</c:v>
                </c:pt>
                <c:pt idx="726">
                  <c:v>51131414.967389531</c:v>
                </c:pt>
                <c:pt idx="727">
                  <c:v>51131414.967389531</c:v>
                </c:pt>
                <c:pt idx="728">
                  <c:v>51131414.967389531</c:v>
                </c:pt>
                <c:pt idx="729">
                  <c:v>51131414.967389531</c:v>
                </c:pt>
                <c:pt idx="730">
                  <c:v>51131414.967389531</c:v>
                </c:pt>
                <c:pt idx="731">
                  <c:v>51131414.967389531</c:v>
                </c:pt>
                <c:pt idx="732">
                  <c:v>51131414.967389531</c:v>
                </c:pt>
                <c:pt idx="733">
                  <c:v>51131414.967389531</c:v>
                </c:pt>
                <c:pt idx="734">
                  <c:v>51131414.967389531</c:v>
                </c:pt>
                <c:pt idx="735">
                  <c:v>51131414.967389531</c:v>
                </c:pt>
                <c:pt idx="736">
                  <c:v>51131414.967389531</c:v>
                </c:pt>
                <c:pt idx="737">
                  <c:v>51131414.967389531</c:v>
                </c:pt>
                <c:pt idx="738">
                  <c:v>51131414.967389531</c:v>
                </c:pt>
                <c:pt idx="739">
                  <c:v>51131414.967389531</c:v>
                </c:pt>
                <c:pt idx="740">
                  <c:v>51131414.967389531</c:v>
                </c:pt>
                <c:pt idx="741">
                  <c:v>51131414.967389531</c:v>
                </c:pt>
                <c:pt idx="742">
                  <c:v>51131414.967389531</c:v>
                </c:pt>
                <c:pt idx="743">
                  <c:v>51131414.967389531</c:v>
                </c:pt>
                <c:pt idx="744">
                  <c:v>51131414.967389531</c:v>
                </c:pt>
                <c:pt idx="745">
                  <c:v>51131414.967389531</c:v>
                </c:pt>
                <c:pt idx="746">
                  <c:v>51131414.967389531</c:v>
                </c:pt>
                <c:pt idx="747">
                  <c:v>51131414.967389531</c:v>
                </c:pt>
                <c:pt idx="748">
                  <c:v>51131414.967389531</c:v>
                </c:pt>
                <c:pt idx="749">
                  <c:v>51131414.967389531</c:v>
                </c:pt>
                <c:pt idx="750">
                  <c:v>51131414.967389531</c:v>
                </c:pt>
                <c:pt idx="751">
                  <c:v>51131414.967389531</c:v>
                </c:pt>
                <c:pt idx="752">
                  <c:v>51131414.967389531</c:v>
                </c:pt>
                <c:pt idx="753">
                  <c:v>51131414.967389531</c:v>
                </c:pt>
                <c:pt idx="754">
                  <c:v>51131414.967389531</c:v>
                </c:pt>
                <c:pt idx="755">
                  <c:v>51131414.967389531</c:v>
                </c:pt>
                <c:pt idx="756">
                  <c:v>51131414.967389531</c:v>
                </c:pt>
                <c:pt idx="757">
                  <c:v>51131414.967389531</c:v>
                </c:pt>
                <c:pt idx="758">
                  <c:v>51131414.967389531</c:v>
                </c:pt>
                <c:pt idx="759">
                  <c:v>51131414.967389531</c:v>
                </c:pt>
                <c:pt idx="760">
                  <c:v>51131414.967389531</c:v>
                </c:pt>
                <c:pt idx="761">
                  <c:v>51131414.967389531</c:v>
                </c:pt>
                <c:pt idx="762">
                  <c:v>51131414.967389531</c:v>
                </c:pt>
                <c:pt idx="763">
                  <c:v>51131414.967389531</c:v>
                </c:pt>
                <c:pt idx="764">
                  <c:v>51131414.967389531</c:v>
                </c:pt>
                <c:pt idx="765">
                  <c:v>51131414.967389531</c:v>
                </c:pt>
                <c:pt idx="766">
                  <c:v>51131414.967389531</c:v>
                </c:pt>
                <c:pt idx="767">
                  <c:v>51131414.967389531</c:v>
                </c:pt>
                <c:pt idx="768">
                  <c:v>51131414.967389531</c:v>
                </c:pt>
                <c:pt idx="769">
                  <c:v>51131414.967389531</c:v>
                </c:pt>
                <c:pt idx="770">
                  <c:v>51131414.967389531</c:v>
                </c:pt>
                <c:pt idx="771">
                  <c:v>51131414.967389531</c:v>
                </c:pt>
                <c:pt idx="772">
                  <c:v>51131414.967389531</c:v>
                </c:pt>
                <c:pt idx="773">
                  <c:v>51131414.967389531</c:v>
                </c:pt>
                <c:pt idx="774">
                  <c:v>51131414.967389531</c:v>
                </c:pt>
                <c:pt idx="775">
                  <c:v>51131414.967389531</c:v>
                </c:pt>
                <c:pt idx="776">
                  <c:v>51131414.967389531</c:v>
                </c:pt>
                <c:pt idx="777">
                  <c:v>51131414.967389531</c:v>
                </c:pt>
                <c:pt idx="778">
                  <c:v>51131414.967389531</c:v>
                </c:pt>
                <c:pt idx="779">
                  <c:v>51131414.967389531</c:v>
                </c:pt>
                <c:pt idx="780">
                  <c:v>51131414.967389531</c:v>
                </c:pt>
                <c:pt idx="781">
                  <c:v>51131414.967389531</c:v>
                </c:pt>
                <c:pt idx="782">
                  <c:v>51131414.967389531</c:v>
                </c:pt>
                <c:pt idx="783">
                  <c:v>51131414.967389531</c:v>
                </c:pt>
                <c:pt idx="784">
                  <c:v>51131414.967389531</c:v>
                </c:pt>
                <c:pt idx="785">
                  <c:v>51131414.967389531</c:v>
                </c:pt>
                <c:pt idx="786">
                  <c:v>51131414.967389531</c:v>
                </c:pt>
                <c:pt idx="787">
                  <c:v>51131414.967389531</c:v>
                </c:pt>
                <c:pt idx="788">
                  <c:v>51131414.967389531</c:v>
                </c:pt>
                <c:pt idx="789">
                  <c:v>51131414.967389531</c:v>
                </c:pt>
                <c:pt idx="790">
                  <c:v>51131414.967389531</c:v>
                </c:pt>
                <c:pt idx="791">
                  <c:v>51131414.967389531</c:v>
                </c:pt>
                <c:pt idx="792">
                  <c:v>51131414.967389531</c:v>
                </c:pt>
                <c:pt idx="793">
                  <c:v>51131414.967389531</c:v>
                </c:pt>
                <c:pt idx="794">
                  <c:v>51131414.967389531</c:v>
                </c:pt>
                <c:pt idx="795">
                  <c:v>51131414.967389531</c:v>
                </c:pt>
                <c:pt idx="796">
                  <c:v>51131414.967389531</c:v>
                </c:pt>
                <c:pt idx="797">
                  <c:v>51131414.967389531</c:v>
                </c:pt>
                <c:pt idx="798">
                  <c:v>51131414.967389531</c:v>
                </c:pt>
                <c:pt idx="799">
                  <c:v>51131414.967389531</c:v>
                </c:pt>
                <c:pt idx="800">
                  <c:v>51131414.967389531</c:v>
                </c:pt>
                <c:pt idx="801">
                  <c:v>51131414.967389531</c:v>
                </c:pt>
                <c:pt idx="802">
                  <c:v>51131414.967389531</c:v>
                </c:pt>
                <c:pt idx="803">
                  <c:v>51131414.967389531</c:v>
                </c:pt>
                <c:pt idx="804">
                  <c:v>51131414.967389531</c:v>
                </c:pt>
                <c:pt idx="805">
                  <c:v>51131414.967389531</c:v>
                </c:pt>
                <c:pt idx="806">
                  <c:v>51131414.967389531</c:v>
                </c:pt>
                <c:pt idx="807">
                  <c:v>51131414.967389531</c:v>
                </c:pt>
                <c:pt idx="808">
                  <c:v>51131414.967389531</c:v>
                </c:pt>
                <c:pt idx="809">
                  <c:v>51131414.967389531</c:v>
                </c:pt>
                <c:pt idx="810">
                  <c:v>51131414.967389531</c:v>
                </c:pt>
                <c:pt idx="811">
                  <c:v>51131414.967389531</c:v>
                </c:pt>
                <c:pt idx="812">
                  <c:v>51131414.967389531</c:v>
                </c:pt>
                <c:pt idx="813">
                  <c:v>51131414.967389531</c:v>
                </c:pt>
                <c:pt idx="814">
                  <c:v>51131414.967389531</c:v>
                </c:pt>
                <c:pt idx="815">
                  <c:v>51131414.967389531</c:v>
                </c:pt>
                <c:pt idx="816">
                  <c:v>51131414.967389531</c:v>
                </c:pt>
                <c:pt idx="817">
                  <c:v>51131414.967389531</c:v>
                </c:pt>
                <c:pt idx="818">
                  <c:v>51131414.967389531</c:v>
                </c:pt>
                <c:pt idx="819">
                  <c:v>51131414.967389531</c:v>
                </c:pt>
                <c:pt idx="820">
                  <c:v>51131414.967389531</c:v>
                </c:pt>
                <c:pt idx="821">
                  <c:v>51131414.967389531</c:v>
                </c:pt>
                <c:pt idx="822">
                  <c:v>51131414.967389531</c:v>
                </c:pt>
                <c:pt idx="823">
                  <c:v>51131414.967389531</c:v>
                </c:pt>
                <c:pt idx="824">
                  <c:v>51131414.967389531</c:v>
                </c:pt>
                <c:pt idx="825">
                  <c:v>51131414.967389531</c:v>
                </c:pt>
                <c:pt idx="826">
                  <c:v>51131414.967389531</c:v>
                </c:pt>
                <c:pt idx="827">
                  <c:v>51131414.967389531</c:v>
                </c:pt>
                <c:pt idx="828">
                  <c:v>51131414.967389531</c:v>
                </c:pt>
                <c:pt idx="829">
                  <c:v>51131414.967389531</c:v>
                </c:pt>
                <c:pt idx="830">
                  <c:v>51131414.967389531</c:v>
                </c:pt>
                <c:pt idx="831">
                  <c:v>51131414.967389531</c:v>
                </c:pt>
                <c:pt idx="832">
                  <c:v>51131414.967389531</c:v>
                </c:pt>
                <c:pt idx="833">
                  <c:v>51131414.967389531</c:v>
                </c:pt>
                <c:pt idx="834">
                  <c:v>51131414.967389531</c:v>
                </c:pt>
                <c:pt idx="835">
                  <c:v>51131414.967389531</c:v>
                </c:pt>
                <c:pt idx="836">
                  <c:v>51131414.967389531</c:v>
                </c:pt>
                <c:pt idx="837">
                  <c:v>51131414.967389531</c:v>
                </c:pt>
                <c:pt idx="838">
                  <c:v>51131414.967389531</c:v>
                </c:pt>
                <c:pt idx="839">
                  <c:v>51131414.967389531</c:v>
                </c:pt>
                <c:pt idx="840">
                  <c:v>51131414.967389531</c:v>
                </c:pt>
                <c:pt idx="841">
                  <c:v>51131414.967389531</c:v>
                </c:pt>
                <c:pt idx="842">
                  <c:v>51131414.967389531</c:v>
                </c:pt>
                <c:pt idx="843">
                  <c:v>51131414.967389531</c:v>
                </c:pt>
                <c:pt idx="844">
                  <c:v>51131414.967389531</c:v>
                </c:pt>
                <c:pt idx="845">
                  <c:v>51131414.967389531</c:v>
                </c:pt>
                <c:pt idx="846">
                  <c:v>51131414.967389531</c:v>
                </c:pt>
                <c:pt idx="847">
                  <c:v>51131414.967389531</c:v>
                </c:pt>
                <c:pt idx="848">
                  <c:v>51131414.967389531</c:v>
                </c:pt>
                <c:pt idx="849">
                  <c:v>51131414.967389531</c:v>
                </c:pt>
                <c:pt idx="850">
                  <c:v>51131414.967389531</c:v>
                </c:pt>
                <c:pt idx="851">
                  <c:v>51131414.967389531</c:v>
                </c:pt>
                <c:pt idx="852">
                  <c:v>51131414.967389531</c:v>
                </c:pt>
                <c:pt idx="853">
                  <c:v>51131414.967389531</c:v>
                </c:pt>
                <c:pt idx="854">
                  <c:v>51131414.967389531</c:v>
                </c:pt>
                <c:pt idx="855">
                  <c:v>51131414.967389531</c:v>
                </c:pt>
                <c:pt idx="856">
                  <c:v>51131414.967389531</c:v>
                </c:pt>
                <c:pt idx="857">
                  <c:v>51131414.967389531</c:v>
                </c:pt>
                <c:pt idx="858">
                  <c:v>51131414.967389531</c:v>
                </c:pt>
                <c:pt idx="859">
                  <c:v>51131414.967389531</c:v>
                </c:pt>
                <c:pt idx="860">
                  <c:v>51131414.967389531</c:v>
                </c:pt>
                <c:pt idx="861">
                  <c:v>51131414.967389531</c:v>
                </c:pt>
                <c:pt idx="862">
                  <c:v>51131414.967389531</c:v>
                </c:pt>
                <c:pt idx="863">
                  <c:v>51131414.967389531</c:v>
                </c:pt>
                <c:pt idx="864">
                  <c:v>51131414.967389531</c:v>
                </c:pt>
                <c:pt idx="865">
                  <c:v>51131414.967389531</c:v>
                </c:pt>
                <c:pt idx="866">
                  <c:v>51131414.967389531</c:v>
                </c:pt>
                <c:pt idx="867">
                  <c:v>51131414.967389531</c:v>
                </c:pt>
                <c:pt idx="868">
                  <c:v>51131414.967389531</c:v>
                </c:pt>
                <c:pt idx="869">
                  <c:v>51131414.967389531</c:v>
                </c:pt>
                <c:pt idx="870">
                  <c:v>51131414.967389531</c:v>
                </c:pt>
                <c:pt idx="871">
                  <c:v>51131414.967389531</c:v>
                </c:pt>
                <c:pt idx="872">
                  <c:v>51131414.967389531</c:v>
                </c:pt>
                <c:pt idx="873">
                  <c:v>51131414.967389531</c:v>
                </c:pt>
                <c:pt idx="874">
                  <c:v>51131414.967389531</c:v>
                </c:pt>
                <c:pt idx="875">
                  <c:v>51131414.967389531</c:v>
                </c:pt>
                <c:pt idx="876">
                  <c:v>51131414.967389531</c:v>
                </c:pt>
                <c:pt idx="877">
                  <c:v>51131414.967389531</c:v>
                </c:pt>
                <c:pt idx="878">
                  <c:v>51131414.967389531</c:v>
                </c:pt>
                <c:pt idx="879">
                  <c:v>51131414.967389531</c:v>
                </c:pt>
                <c:pt idx="880">
                  <c:v>51131414.967389531</c:v>
                </c:pt>
                <c:pt idx="881">
                  <c:v>51131414.967389531</c:v>
                </c:pt>
                <c:pt idx="882">
                  <c:v>51131414.967389531</c:v>
                </c:pt>
                <c:pt idx="883">
                  <c:v>51131414.967389531</c:v>
                </c:pt>
                <c:pt idx="884">
                  <c:v>51131414.967389531</c:v>
                </c:pt>
                <c:pt idx="885">
                  <c:v>51131414.967389531</c:v>
                </c:pt>
                <c:pt idx="886">
                  <c:v>51131414.967389531</c:v>
                </c:pt>
                <c:pt idx="887">
                  <c:v>51131414.967389531</c:v>
                </c:pt>
                <c:pt idx="888">
                  <c:v>51131414.967389531</c:v>
                </c:pt>
                <c:pt idx="889">
                  <c:v>51131414.967389531</c:v>
                </c:pt>
                <c:pt idx="890">
                  <c:v>51131414.967389531</c:v>
                </c:pt>
                <c:pt idx="891">
                  <c:v>51131414.967389531</c:v>
                </c:pt>
                <c:pt idx="892">
                  <c:v>51131414.967389531</c:v>
                </c:pt>
                <c:pt idx="893">
                  <c:v>51131414.967389531</c:v>
                </c:pt>
                <c:pt idx="894">
                  <c:v>51131414.967389531</c:v>
                </c:pt>
                <c:pt idx="895">
                  <c:v>51131414.967389531</c:v>
                </c:pt>
                <c:pt idx="896">
                  <c:v>51131414.967389531</c:v>
                </c:pt>
                <c:pt idx="897">
                  <c:v>51131414.967389531</c:v>
                </c:pt>
                <c:pt idx="898">
                  <c:v>51131414.967389531</c:v>
                </c:pt>
                <c:pt idx="899">
                  <c:v>51131414.967389531</c:v>
                </c:pt>
                <c:pt idx="900">
                  <c:v>51131414.967389531</c:v>
                </c:pt>
                <c:pt idx="901">
                  <c:v>51131414.967389531</c:v>
                </c:pt>
                <c:pt idx="902">
                  <c:v>51131414.967389531</c:v>
                </c:pt>
                <c:pt idx="903">
                  <c:v>51131414.967389531</c:v>
                </c:pt>
                <c:pt idx="904">
                  <c:v>51131414.967389531</c:v>
                </c:pt>
                <c:pt idx="905">
                  <c:v>51131414.967389531</c:v>
                </c:pt>
                <c:pt idx="906">
                  <c:v>51131414.967389531</c:v>
                </c:pt>
                <c:pt idx="907">
                  <c:v>51131414.967389531</c:v>
                </c:pt>
                <c:pt idx="908">
                  <c:v>51131414.967389531</c:v>
                </c:pt>
                <c:pt idx="909">
                  <c:v>51131414.967389531</c:v>
                </c:pt>
                <c:pt idx="910">
                  <c:v>51131414.967389531</c:v>
                </c:pt>
                <c:pt idx="911">
                  <c:v>51131414.967389531</c:v>
                </c:pt>
                <c:pt idx="912">
                  <c:v>51131414.967389531</c:v>
                </c:pt>
                <c:pt idx="913">
                  <c:v>51131414.967389531</c:v>
                </c:pt>
                <c:pt idx="914">
                  <c:v>51131414.967389531</c:v>
                </c:pt>
                <c:pt idx="915">
                  <c:v>51131414.967389531</c:v>
                </c:pt>
                <c:pt idx="916">
                  <c:v>51131414.967389531</c:v>
                </c:pt>
                <c:pt idx="917">
                  <c:v>51131414.967389531</c:v>
                </c:pt>
                <c:pt idx="918">
                  <c:v>51131414.967389531</c:v>
                </c:pt>
                <c:pt idx="919">
                  <c:v>51131414.967389531</c:v>
                </c:pt>
                <c:pt idx="920">
                  <c:v>51131414.967389531</c:v>
                </c:pt>
                <c:pt idx="921">
                  <c:v>51131414.967389531</c:v>
                </c:pt>
                <c:pt idx="922">
                  <c:v>51131414.967389531</c:v>
                </c:pt>
                <c:pt idx="923">
                  <c:v>51131414.967389531</c:v>
                </c:pt>
                <c:pt idx="924">
                  <c:v>51131414.967389531</c:v>
                </c:pt>
                <c:pt idx="925">
                  <c:v>51131414.967389531</c:v>
                </c:pt>
                <c:pt idx="926">
                  <c:v>51131414.967389531</c:v>
                </c:pt>
                <c:pt idx="927">
                  <c:v>51131414.967389531</c:v>
                </c:pt>
                <c:pt idx="928">
                  <c:v>51131414.967389531</c:v>
                </c:pt>
                <c:pt idx="929">
                  <c:v>51131414.967389531</c:v>
                </c:pt>
                <c:pt idx="930">
                  <c:v>51131414.967389531</c:v>
                </c:pt>
                <c:pt idx="931">
                  <c:v>51131414.967389531</c:v>
                </c:pt>
                <c:pt idx="932">
                  <c:v>51131414.967389531</c:v>
                </c:pt>
                <c:pt idx="933">
                  <c:v>51131414.967389531</c:v>
                </c:pt>
                <c:pt idx="934">
                  <c:v>51131414.967389531</c:v>
                </c:pt>
                <c:pt idx="935">
                  <c:v>51131414.967389531</c:v>
                </c:pt>
                <c:pt idx="936">
                  <c:v>51131414.967389531</c:v>
                </c:pt>
                <c:pt idx="937">
                  <c:v>51131414.967389531</c:v>
                </c:pt>
                <c:pt idx="938">
                  <c:v>51131414.967389531</c:v>
                </c:pt>
                <c:pt idx="939">
                  <c:v>51131414.967389531</c:v>
                </c:pt>
                <c:pt idx="940">
                  <c:v>51131414.967389531</c:v>
                </c:pt>
                <c:pt idx="941">
                  <c:v>51131414.967389531</c:v>
                </c:pt>
                <c:pt idx="942">
                  <c:v>51131414.967389531</c:v>
                </c:pt>
                <c:pt idx="943">
                  <c:v>51131414.967389531</c:v>
                </c:pt>
                <c:pt idx="944">
                  <c:v>51131414.967389531</c:v>
                </c:pt>
                <c:pt idx="945">
                  <c:v>51131414.967389531</c:v>
                </c:pt>
                <c:pt idx="946">
                  <c:v>51131414.967389531</c:v>
                </c:pt>
                <c:pt idx="947">
                  <c:v>51131414.967389531</c:v>
                </c:pt>
                <c:pt idx="948">
                  <c:v>51131414.967389531</c:v>
                </c:pt>
                <c:pt idx="949">
                  <c:v>51131414.967389531</c:v>
                </c:pt>
                <c:pt idx="950">
                  <c:v>51131414.967389531</c:v>
                </c:pt>
                <c:pt idx="951">
                  <c:v>51131414.967389531</c:v>
                </c:pt>
                <c:pt idx="952">
                  <c:v>51131414.967389531</c:v>
                </c:pt>
                <c:pt idx="953">
                  <c:v>51131414.967389531</c:v>
                </c:pt>
                <c:pt idx="954">
                  <c:v>51131414.967389531</c:v>
                </c:pt>
                <c:pt idx="955">
                  <c:v>51131414.967389531</c:v>
                </c:pt>
                <c:pt idx="956">
                  <c:v>51131414.967389531</c:v>
                </c:pt>
                <c:pt idx="957">
                  <c:v>51131414.967389531</c:v>
                </c:pt>
                <c:pt idx="958">
                  <c:v>51131414.967389531</c:v>
                </c:pt>
                <c:pt idx="959">
                  <c:v>51131414.967389531</c:v>
                </c:pt>
                <c:pt idx="960">
                  <c:v>51131414.967389531</c:v>
                </c:pt>
                <c:pt idx="961">
                  <c:v>51131414.967389531</c:v>
                </c:pt>
                <c:pt idx="962">
                  <c:v>51131414.967389531</c:v>
                </c:pt>
                <c:pt idx="963">
                  <c:v>51131414.967389531</c:v>
                </c:pt>
                <c:pt idx="964">
                  <c:v>51131414.967389531</c:v>
                </c:pt>
                <c:pt idx="965">
                  <c:v>51131414.967389531</c:v>
                </c:pt>
                <c:pt idx="966">
                  <c:v>51131414.967389531</c:v>
                </c:pt>
                <c:pt idx="967">
                  <c:v>51131414.967389531</c:v>
                </c:pt>
                <c:pt idx="968">
                  <c:v>51131414.967389531</c:v>
                </c:pt>
                <c:pt idx="969">
                  <c:v>51131414.967389531</c:v>
                </c:pt>
                <c:pt idx="970">
                  <c:v>51131414.967389531</c:v>
                </c:pt>
                <c:pt idx="971">
                  <c:v>51131414.967389531</c:v>
                </c:pt>
                <c:pt idx="972">
                  <c:v>51131414.967389531</c:v>
                </c:pt>
                <c:pt idx="973">
                  <c:v>51131414.967389531</c:v>
                </c:pt>
                <c:pt idx="974">
                  <c:v>51131414.967389531</c:v>
                </c:pt>
                <c:pt idx="975">
                  <c:v>51131414.967389531</c:v>
                </c:pt>
                <c:pt idx="976">
                  <c:v>51131414.967389531</c:v>
                </c:pt>
                <c:pt idx="977">
                  <c:v>51131414.967389531</c:v>
                </c:pt>
                <c:pt idx="978">
                  <c:v>51131414.967389531</c:v>
                </c:pt>
                <c:pt idx="979">
                  <c:v>51131414.967389531</c:v>
                </c:pt>
                <c:pt idx="980">
                  <c:v>51131414.967389531</c:v>
                </c:pt>
                <c:pt idx="981">
                  <c:v>51131414.967389531</c:v>
                </c:pt>
                <c:pt idx="982">
                  <c:v>51131414.967389531</c:v>
                </c:pt>
                <c:pt idx="983">
                  <c:v>51131414.967389531</c:v>
                </c:pt>
                <c:pt idx="984">
                  <c:v>51131414.967389531</c:v>
                </c:pt>
                <c:pt idx="985">
                  <c:v>51131414.967389531</c:v>
                </c:pt>
                <c:pt idx="986">
                  <c:v>51131414.967389531</c:v>
                </c:pt>
                <c:pt idx="987">
                  <c:v>51131414.967389531</c:v>
                </c:pt>
                <c:pt idx="988">
                  <c:v>51131414.967389531</c:v>
                </c:pt>
                <c:pt idx="989">
                  <c:v>51131414.967389531</c:v>
                </c:pt>
                <c:pt idx="990">
                  <c:v>51131414.967389531</c:v>
                </c:pt>
                <c:pt idx="991">
                  <c:v>51131414.967389531</c:v>
                </c:pt>
                <c:pt idx="992">
                  <c:v>51131414.967389531</c:v>
                </c:pt>
                <c:pt idx="993">
                  <c:v>51131414.967389531</c:v>
                </c:pt>
                <c:pt idx="994">
                  <c:v>51131414.967389531</c:v>
                </c:pt>
                <c:pt idx="995">
                  <c:v>51131414.967389531</c:v>
                </c:pt>
                <c:pt idx="996">
                  <c:v>51131414.967389531</c:v>
                </c:pt>
                <c:pt idx="997">
                  <c:v>51131414.967389531</c:v>
                </c:pt>
                <c:pt idx="998">
                  <c:v>51131414.967389531</c:v>
                </c:pt>
                <c:pt idx="999">
                  <c:v>51131414.967389531</c:v>
                </c:pt>
              </c:numCache>
            </c:numRef>
          </c:xVal>
          <c:yVal>
            <c:numRef>
              <c:f>'Expected Sales Forecast'!$L$178:$L$1177</c:f>
              <c:numCache>
                <c:formatCode>General</c:formatCode>
                <c:ptCount val="1000"/>
                <c:pt idx="0">
                  <c:v>4.5279878071269885E-12</c:v>
                </c:pt>
                <c:pt idx="1">
                  <c:v>4.69823708748056E-12</c:v>
                </c:pt>
                <c:pt idx="2">
                  <c:v>4.8745243875577522E-12</c:v>
                </c:pt>
                <c:pt idx="3">
                  <c:v>5.0570495020504719E-12</c:v>
                </c:pt>
                <c:pt idx="4">
                  <c:v>5.246018294142655E-12</c:v>
                </c:pt>
                <c:pt idx="5">
                  <c:v>5.4416428602396464E-12</c:v>
                </c:pt>
                <c:pt idx="6">
                  <c:v>5.6441416984939214E-12</c:v>
                </c:pt>
                <c:pt idx="7">
                  <c:v>5.8537398811923823E-12</c:v>
                </c:pt>
                <c:pt idx="8">
                  <c:v>6.0706692310704491E-12</c:v>
                </c:pt>
                <c:pt idx="9">
                  <c:v>6.2951685016190304E-12</c:v>
                </c:pt>
                <c:pt idx="10">
                  <c:v>6.527483561450374E-12</c:v>
                </c:pt>
                <c:pt idx="11">
                  <c:v>6.7678675827894933E-12</c:v>
                </c:pt>
                <c:pt idx="12">
                  <c:v>7.0165812341577209E-12</c:v>
                </c:pt>
                <c:pt idx="13">
                  <c:v>7.2738928773153628E-12</c:v>
                </c:pt>
                <c:pt idx="14">
                  <c:v>7.5400787685307028E-12</c:v>
                </c:pt>
                <c:pt idx="15">
                  <c:v>7.8154232642429771E-12</c:v>
                </c:pt>
                <c:pt idx="16">
                  <c:v>8.1002190311862053E-12</c:v>
                </c:pt>
                <c:pt idx="17">
                  <c:v>8.3947672610420746E-12</c:v>
                </c:pt>
                <c:pt idx="18">
                  <c:v>8.6993778896892107E-12</c:v>
                </c:pt>
                <c:pt idx="19">
                  <c:v>9.0143698211168454E-12</c:v>
                </c:pt>
                <c:pt idx="20">
                  <c:v>9.3400711560700558E-12</c:v>
                </c:pt>
                <c:pt idx="21">
                  <c:v>9.6768194254948681E-12</c:v>
                </c:pt>
                <c:pt idx="22">
                  <c:v>1.0024961828849996E-11</c:v>
                </c:pt>
                <c:pt idx="23">
                  <c:v>1.0384855477353537E-11</c:v>
                </c:pt>
                <c:pt idx="24">
                  <c:v>1.0756867642230921E-11</c:v>
                </c:pt>
                <c:pt idx="25">
                  <c:v>1.1141376008031705E-11</c:v>
                </c:pt>
                <c:pt idx="26">
                  <c:v>1.1538768931081492E-11</c:v>
                </c:pt>
                <c:pt idx="27">
                  <c:v>1.1949445703135796E-11</c:v>
                </c:pt>
                <c:pt idx="28">
                  <c:v>1.2373816820301388E-11</c:v>
                </c:pt>
                <c:pt idx="29">
                  <c:v>1.2812304257290797E-11</c:v>
                </c:pt>
                <c:pt idx="30">
                  <c:v>1.3265341747074885E-11</c:v>
                </c:pt>
                <c:pt idx="31">
                  <c:v>1.3733375065998622E-11</c:v>
                </c:pt>
                <c:pt idx="32">
                  <c:v>1.4216862324422739E-11</c:v>
                </c:pt>
                <c:pt idx="33">
                  <c:v>1.4716274262955476E-11</c:v>
                </c:pt>
                <c:pt idx="34">
                  <c:v>1.5232094554336502E-11</c:v>
                </c:pt>
                <c:pt idx="35">
                  <c:v>1.5764820111034615E-11</c:v>
                </c:pt>
                <c:pt idx="36">
                  <c:v>1.6314961398620183E-11</c:v>
                </c:pt>
                <c:pt idx="37">
                  <c:v>1.6883042754971903E-11</c:v>
                </c:pt>
                <c:pt idx="38">
                  <c:v>1.7469602715377186E-11</c:v>
                </c:pt>
                <c:pt idx="39">
                  <c:v>1.8075194343583505E-11</c:v>
                </c:pt>
                <c:pt idx="40">
                  <c:v>1.8700385568857749E-11</c:v>
                </c:pt>
                <c:pt idx="41">
                  <c:v>1.9345759529108555E-11</c:v>
                </c:pt>
                <c:pt idx="42">
                  <c:v>2.0011914920126433E-11</c:v>
                </c:pt>
                <c:pt idx="43">
                  <c:v>2.0699466350993545E-11</c:v>
                </c:pt>
                <c:pt idx="44">
                  <c:v>2.1409044705715632E-11</c:v>
                </c:pt>
                <c:pt idx="45">
                  <c:v>2.2141297511124329E-11</c:v>
                </c:pt>
                <c:pt idx="46">
                  <c:v>2.2896889311099911E-11</c:v>
                </c:pt>
                <c:pt idx="47">
                  <c:v>2.3676502047159011E-11</c:v>
                </c:pt>
                <c:pt idx="48">
                  <c:v>2.4480835445453814E-11</c:v>
                </c:pt>
                <c:pt idx="49">
                  <c:v>2.5310607410223826E-11</c:v>
                </c:pt>
                <c:pt idx="50">
                  <c:v>2.6166554423742639E-11</c:v>
                </c:pt>
                <c:pt idx="51">
                  <c:v>2.7049431952797266E-11</c:v>
                </c:pt>
                <c:pt idx="52">
                  <c:v>2.7960014861737528E-11</c:v>
                </c:pt>
                <c:pt idx="53">
                  <c:v>2.8899097832129186E-11</c:v>
                </c:pt>
                <c:pt idx="54">
                  <c:v>2.9867495789043726E-11</c:v>
                </c:pt>
                <c:pt idx="55">
                  <c:v>3.0866044334013473E-11</c:v>
                </c:pt>
                <c:pt idx="56">
                  <c:v>3.1895600184680067E-11</c:v>
                </c:pt>
                <c:pt idx="57">
                  <c:v>3.2957041621159726E-11</c:v>
                </c:pt>
                <c:pt idx="58">
                  <c:v>3.4051268939148184E-11</c:v>
                </c:pt>
                <c:pt idx="59">
                  <c:v>3.5179204909782986E-11</c:v>
                </c:pt>
                <c:pt idx="60">
                  <c:v>3.6341795246280028E-11</c:v>
                </c:pt>
                <c:pt idx="61">
                  <c:v>3.7540009077356256E-11</c:v>
                </c:pt>
                <c:pt idx="62">
                  <c:v>3.8774839427449078E-11</c:v>
                </c:pt>
                <c:pt idx="63">
                  <c:v>4.004730370373844E-11</c:v>
                </c:pt>
                <c:pt idx="64">
                  <c:v>4.1358444189974132E-11</c:v>
                </c:pt>
                <c:pt idx="65">
                  <c:v>4.2709328547108974E-11</c:v>
                </c:pt>
                <c:pt idx="66">
                  <c:v>4.4101050320731967E-11</c:v>
                </c:pt>
                <c:pt idx="67">
                  <c:v>4.5534729455295996E-11</c:v>
                </c:pt>
                <c:pt idx="68">
                  <c:v>4.7011512815125226E-11</c:v>
                </c:pt>
                <c:pt idx="69">
                  <c:v>4.8532574712189724E-11</c:v>
                </c:pt>
                <c:pt idx="70">
                  <c:v>5.0099117440624554E-11</c:v>
                </c:pt>
                <c:pt idx="71">
                  <c:v>5.1712371817971753E-11</c:v>
                </c:pt>
                <c:pt idx="72">
                  <c:v>5.3373597733114778E-11</c:v>
                </c:pt>
                <c:pt idx="73">
                  <c:v>5.5084084700874473E-11</c:v>
                </c:pt>
                <c:pt idx="74">
                  <c:v>5.6845152423226775E-11</c:v>
                </c:pt>
                <c:pt idx="75">
                  <c:v>5.8658151357103325E-11</c:v>
                </c:pt>
                <c:pt idx="76">
                  <c:v>6.0524463288723838E-11</c:v>
                </c:pt>
                <c:pt idx="77">
                  <c:v>6.2445501914412607E-11</c:v>
                </c:pt>
                <c:pt idx="78">
                  <c:v>6.4422713427838161E-11</c:v>
                </c:pt>
                <c:pt idx="79">
                  <c:v>6.6457577113617302E-11</c:v>
                </c:pt>
                <c:pt idx="80">
                  <c:v>6.8551605947212508E-11</c:v>
                </c:pt>
                <c:pt idx="81">
                  <c:v>7.0706347201053187E-11</c:v>
                </c:pt>
                <c:pt idx="82">
                  <c:v>7.2923383056798395E-11</c:v>
                </c:pt>
                <c:pt idx="83">
                  <c:v>7.5204331223660069E-11</c:v>
                </c:pt>
                <c:pt idx="84">
                  <c:v>7.7550845562693382E-11</c:v>
                </c:pt>
                <c:pt idx="85">
                  <c:v>7.9964616716960673E-11</c:v>
                </c:pt>
                <c:pt idx="86">
                  <c:v>8.244737274746371E-11</c:v>
                </c:pt>
                <c:pt idx="87">
                  <c:v>8.5000879774738577E-11</c:v>
                </c:pt>
                <c:pt idx="88">
                  <c:v>8.7626942625995493E-11</c:v>
                </c:pt>
                <c:pt idx="89">
                  <c:v>9.0327405487683957E-11</c:v>
                </c:pt>
                <c:pt idx="90">
                  <c:v>9.3104152563352971E-11</c:v>
                </c:pt>
                <c:pt idx="91">
                  <c:v>9.5959108736674077E-11</c:v>
                </c:pt>
                <c:pt idx="92">
                  <c:v>9.8894240239482241E-11</c:v>
                </c:pt>
                <c:pt idx="93">
                  <c:v>1.0191155532468842E-10</c:v>
                </c:pt>
                <c:pt idx="94">
                  <c:v>1.05013104943905E-10</c:v>
                </c:pt>
                <c:pt idx="95">
                  <c:v>1.0820098342962408E-10</c:v>
                </c:pt>
                <c:pt idx="96">
                  <c:v>1.1147732918177409E-10</c:v>
                </c:pt>
                <c:pt idx="97">
                  <c:v>1.1484432535848023E-10</c:v>
                </c:pt>
                <c:pt idx="98">
                  <c:v>1.1830420057083896E-10</c:v>
                </c:pt>
                <c:pt idx="99">
                  <c:v>1.2185922958151691E-10</c:v>
                </c:pt>
                <c:pt idx="100">
                  <c:v>1.2551173400696878E-10</c:v>
                </c:pt>
                <c:pt idx="101">
                  <c:v>1.292640830230684E-10</c:v>
                </c:pt>
                <c:pt idx="102">
                  <c:v>1.331186940739308E-10</c:v>
                </c:pt>
                <c:pt idx="103">
                  <c:v>1.3707803358370553E-10</c:v>
                </c:pt>
                <c:pt idx="104">
                  <c:v>1.4114461767109906E-10</c:v>
                </c:pt>
                <c:pt idx="105">
                  <c:v>1.4532101286639281E-10</c:v>
                </c:pt>
                <c:pt idx="106">
                  <c:v>1.496098368306962E-10</c:v>
                </c:pt>
                <c:pt idx="107">
                  <c:v>1.5401375907718373E-10</c:v>
                </c:pt>
                <c:pt idx="108">
                  <c:v>1.5853550169403913E-10</c:v>
                </c:pt>
                <c:pt idx="109">
                  <c:v>1.6317784006883703E-10</c:v>
                </c:pt>
                <c:pt idx="110">
                  <c:v>1.6794360361406855E-10</c:v>
                </c:pt>
                <c:pt idx="111">
                  <c:v>1.7283567649352194E-10</c:v>
                </c:pt>
                <c:pt idx="112">
                  <c:v>1.778569983492079E-10</c:v>
                </c:pt>
                <c:pt idx="113">
                  <c:v>1.8301056502852135E-10</c:v>
                </c:pt>
                <c:pt idx="114">
                  <c:v>1.8829942931131044E-10</c:v>
                </c:pt>
                <c:pt idx="115">
                  <c:v>1.9372670163652847E-10</c:v>
                </c:pt>
                <c:pt idx="116">
                  <c:v>1.9929555082811766E-10</c:v>
                </c:pt>
                <c:pt idx="117">
                  <c:v>2.0500920481978252E-10</c:v>
                </c:pt>
                <c:pt idx="118">
                  <c:v>2.1087095137828417E-10</c:v>
                </c:pt>
                <c:pt idx="119">
                  <c:v>2.1688413882489318E-10</c:v>
                </c:pt>
                <c:pt idx="120">
                  <c:v>2.230521767546109E-10</c:v>
                </c:pt>
                <c:pt idx="121">
                  <c:v>2.2937853675278194E-10</c:v>
                </c:pt>
                <c:pt idx="122">
                  <c:v>2.358667531086856E-10</c:v>
                </c:pt>
                <c:pt idx="123">
                  <c:v>2.4252042352570714E-10</c:v>
                </c:pt>
                <c:pt idx="124">
                  <c:v>2.4934320982766294E-10</c:v>
                </c:pt>
                <c:pt idx="125">
                  <c:v>2.5633883866085597E-10</c:v>
                </c:pt>
                <c:pt idx="126">
                  <c:v>2.635111021914165E-10</c:v>
                </c:pt>
                <c:pt idx="127">
                  <c:v>2.7086385879748842E-10</c:v>
                </c:pt>
                <c:pt idx="128">
                  <c:v>2.7840103375579075E-10</c:v>
                </c:pt>
                <c:pt idx="129">
                  <c:v>2.861266199220993E-10</c:v>
                </c:pt>
                <c:pt idx="130">
                  <c:v>2.940446784051564E-10</c:v>
                </c:pt>
                <c:pt idx="131">
                  <c:v>3.021593392335355E-10</c:v>
                </c:pt>
                <c:pt idx="132">
                  <c:v>3.1047480201494646E-10</c:v>
                </c:pt>
                <c:pt idx="133">
                  <c:v>3.1899533658748971E-10</c:v>
                </c:pt>
                <c:pt idx="134">
                  <c:v>3.2772528366232715E-10</c:v>
                </c:pt>
                <c:pt idx="135">
                  <c:v>3.3666905545725693E-10</c:v>
                </c:pt>
                <c:pt idx="136">
                  <c:v>3.4583113632063999E-10</c:v>
                </c:pt>
                <c:pt idx="137">
                  <c:v>3.5521608334514694E-10</c:v>
                </c:pt>
                <c:pt idx="138">
                  <c:v>3.6482852697075441E-10</c:v>
                </c:pt>
                <c:pt idx="139">
                  <c:v>3.7467317157644166E-10</c:v>
                </c:pt>
                <c:pt idx="140">
                  <c:v>3.8475479605999328E-10</c:v>
                </c:pt>
                <c:pt idx="141">
                  <c:v>3.9507825440534387E-10</c:v>
                </c:pt>
                <c:pt idx="142">
                  <c:v>4.0564847623685222E-10</c:v>
                </c:pt>
                <c:pt idx="143">
                  <c:v>4.1647046735992102E-10</c:v>
                </c:pt>
                <c:pt idx="144">
                  <c:v>4.2754931028733113E-10</c:v>
                </c:pt>
                <c:pt idx="145">
                  <c:v>4.388901647506894E-10</c:v>
                </c:pt>
                <c:pt idx="146">
                  <c:v>4.5049826819634388E-10</c:v>
                </c:pt>
                <c:pt idx="147">
                  <c:v>4.6237893626514247E-10</c:v>
                </c:pt>
                <c:pt idx="148">
                  <c:v>4.7453756325537818E-10</c:v>
                </c:pt>
                <c:pt idx="149">
                  <c:v>4.8697962256827748E-10</c:v>
                </c:pt>
                <c:pt idx="150">
                  <c:v>4.9971066713535588E-10</c:v>
                </c:pt>
                <c:pt idx="151">
                  <c:v>5.1273632982698785E-10</c:v>
                </c:pt>
                <c:pt idx="152">
                  <c:v>5.2606232384149308E-10</c:v>
                </c:pt>
                <c:pt idx="153">
                  <c:v>5.3969444307407546E-10</c:v>
                </c:pt>
                <c:pt idx="154">
                  <c:v>5.5363856246490068E-10</c:v>
                </c:pt>
                <c:pt idx="155">
                  <c:v>5.679006383256353E-10</c:v>
                </c:pt>
                <c:pt idx="156">
                  <c:v>5.8248670864371563E-10</c:v>
                </c:pt>
                <c:pt idx="157">
                  <c:v>5.9740289336366107E-10</c:v>
                </c:pt>
                <c:pt idx="158">
                  <c:v>6.1265539464468745E-10</c:v>
                </c:pt>
                <c:pt idx="159">
                  <c:v>6.2825049709391695E-10</c:v>
                </c:pt>
                <c:pt idx="160">
                  <c:v>6.4419456797443322E-10</c:v>
                </c:pt>
                <c:pt idx="161">
                  <c:v>6.6049405738746796E-10</c:v>
                </c:pt>
                <c:pt idx="162">
                  <c:v>6.7715549842795398E-10</c:v>
                </c:pt>
                <c:pt idx="163">
                  <c:v>6.9418550731272223E-10</c:v>
                </c:pt>
                <c:pt idx="164">
                  <c:v>7.1159078348057261E-10</c:v>
                </c:pt>
                <c:pt idx="165">
                  <c:v>7.2937810966347364E-10</c:v>
                </c:pt>
                <c:pt idx="166">
                  <c:v>7.4755435192813723E-10</c:v>
                </c:pt>
                <c:pt idx="167">
                  <c:v>7.6612645968718921E-10</c:v>
                </c:pt>
                <c:pt idx="168">
                  <c:v>7.8510146567919771E-10</c:v>
                </c:pt>
                <c:pt idx="169">
                  <c:v>8.0448648591676069E-10</c:v>
                </c:pt>
                <c:pt idx="170">
                  <c:v>8.2428871960191389E-10</c:v>
                </c:pt>
                <c:pt idx="171">
                  <c:v>8.4451544900805834E-10</c:v>
                </c:pt>
                <c:pt idx="172">
                  <c:v>8.6517403932766783E-10</c:v>
                </c:pt>
                <c:pt idx="173">
                  <c:v>8.8627193848496012E-10</c:v>
                </c:pt>
                <c:pt idx="174">
                  <c:v>9.0781667691280693E-10</c:v>
                </c:pt>
                <c:pt idx="175">
                  <c:v>9.2981586729306035E-10</c:v>
                </c:pt>
                <c:pt idx="176">
                  <c:v>9.5227720425956127E-10</c:v>
                </c:pt>
                <c:pt idx="177">
                  <c:v>9.7520846406302468E-10</c:v>
                </c:pt>
                <c:pt idx="178">
                  <c:v>9.9861750419705988E-10</c:v>
                </c:pt>
                <c:pt idx="179">
                  <c:v>1.0225122629845241E-9</c:v>
                </c:pt>
                <c:pt idx="180">
                  <c:v>1.0469007591234746E-9</c:v>
                </c:pt>
                <c:pt idx="181">
                  <c:v>1.0717910911919219E-9</c:v>
                </c:pt>
                <c:pt idx="182">
                  <c:v>1.0971914371106567E-9</c:v>
                </c:pt>
                <c:pt idx="183">
                  <c:v>1.1231100535633548E-9</c:v>
                </c:pt>
                <c:pt idx="184">
                  <c:v>1.1495552753732506E-9</c:v>
                </c:pt>
                <c:pt idx="185">
                  <c:v>1.176535514835585E-9</c:v>
                </c:pt>
                <c:pt idx="186">
                  <c:v>1.2040592610051341E-9</c:v>
                </c:pt>
                <c:pt idx="187">
                  <c:v>1.2321350789380304E-9</c:v>
                </c:pt>
                <c:pt idx="188">
                  <c:v>1.2607716088872005E-9</c:v>
                </c:pt>
                <c:pt idx="189">
                  <c:v>1.2899775654506494E-9</c:v>
                </c:pt>
                <c:pt idx="190">
                  <c:v>1.3197617366719208E-9</c:v>
                </c:pt>
                <c:pt idx="191">
                  <c:v>1.350132983091985E-9</c:v>
                </c:pt>
                <c:pt idx="192">
                  <c:v>1.3811002367519043E-9</c:v>
                </c:pt>
                <c:pt idx="193">
                  <c:v>1.4126725001455408E-9</c:v>
                </c:pt>
                <c:pt idx="194">
                  <c:v>1.444858845121686E-9</c:v>
                </c:pt>
                <c:pt idx="195">
                  <c:v>1.4776684117348863E-9</c:v>
                </c:pt>
                <c:pt idx="196">
                  <c:v>1.5111104070443761E-9</c:v>
                </c:pt>
                <c:pt idx="197">
                  <c:v>1.5451941038604186E-9</c:v>
                </c:pt>
                <c:pt idx="198">
                  <c:v>1.5799288394374793E-9</c:v>
                </c:pt>
                <c:pt idx="199">
                  <c:v>1.6153240141135763E-9</c:v>
                </c:pt>
                <c:pt idx="200">
                  <c:v>1.6513890898952437E-9</c:v>
                </c:pt>
                <c:pt idx="201">
                  <c:v>1.6881335889874946E-9</c:v>
                </c:pt>
                <c:pt idx="202">
                  <c:v>1.7255670922682501E-9</c:v>
                </c:pt>
                <c:pt idx="203">
                  <c:v>1.7636992377066409E-9</c:v>
                </c:pt>
                <c:pt idx="204">
                  <c:v>1.8025397187246991E-9</c:v>
                </c:pt>
                <c:pt idx="205">
                  <c:v>1.8420982825018682E-9</c:v>
                </c:pt>
                <c:pt idx="206">
                  <c:v>1.8823847282218996E-9</c:v>
                </c:pt>
                <c:pt idx="207">
                  <c:v>1.9234089052615815E-9</c:v>
                </c:pt>
                <c:pt idx="208">
                  <c:v>1.9651807113209273E-9</c:v>
                </c:pt>
                <c:pt idx="209">
                  <c:v>2.0077100904943083E-9</c:v>
                </c:pt>
                <c:pt idx="210">
                  <c:v>2.051007031282183E-9</c:v>
                </c:pt>
                <c:pt idx="211">
                  <c:v>2.0950815645429707E-9</c:v>
                </c:pt>
                <c:pt idx="212">
                  <c:v>2.1399437613847675E-9</c:v>
                </c:pt>
                <c:pt idx="213">
                  <c:v>2.185603730996475E-9</c:v>
                </c:pt>
                <c:pt idx="214">
                  <c:v>2.2320716184181162E-9</c:v>
                </c:pt>
                <c:pt idx="215">
                  <c:v>2.2793576022499535E-9</c:v>
                </c:pt>
                <c:pt idx="216">
                  <c:v>2.3274718923002118E-9</c:v>
                </c:pt>
                <c:pt idx="217">
                  <c:v>2.3764247271711024E-9</c:v>
                </c:pt>
                <c:pt idx="218">
                  <c:v>2.4262263717829898E-9</c:v>
                </c:pt>
                <c:pt idx="219">
                  <c:v>2.4768871148364562E-9</c:v>
                </c:pt>
                <c:pt idx="220">
                  <c:v>2.5284172662121616E-9</c:v>
                </c:pt>
                <c:pt idx="221">
                  <c:v>2.5808271543083119E-9</c:v>
                </c:pt>
                <c:pt idx="222">
                  <c:v>2.6341271233156942E-9</c:v>
                </c:pt>
                <c:pt idx="223">
                  <c:v>2.6883275304301558E-9</c:v>
                </c:pt>
                <c:pt idx="224">
                  <c:v>2.7434387430025378E-9</c:v>
                </c:pt>
                <c:pt idx="225">
                  <c:v>2.7994711356260138E-9</c:v>
                </c:pt>
                <c:pt idx="226">
                  <c:v>2.8564350871609097E-9</c:v>
                </c:pt>
                <c:pt idx="227">
                  <c:v>2.9143409776970133E-9</c:v>
                </c:pt>
                <c:pt idx="228">
                  <c:v>2.9731991854535241E-9</c:v>
                </c:pt>
                <c:pt idx="229">
                  <c:v>3.0330200836167172E-9</c:v>
                </c:pt>
                <c:pt idx="230">
                  <c:v>3.09381403711555E-9</c:v>
                </c:pt>
                <c:pt idx="231">
                  <c:v>3.1555913993353417E-9</c:v>
                </c:pt>
                <c:pt idx="232">
                  <c:v>3.2183625087698433E-9</c:v>
                </c:pt>
                <c:pt idx="233">
                  <c:v>3.2821376856118969E-9</c:v>
                </c:pt>
                <c:pt idx="234">
                  <c:v>3.3469272282830721E-9</c:v>
                </c:pt>
                <c:pt idx="235">
                  <c:v>3.4127414099025402E-9</c:v>
                </c:pt>
                <c:pt idx="236">
                  <c:v>3.4795904746957114E-9</c:v>
                </c:pt>
                <c:pt idx="237">
                  <c:v>3.5474846343428971E-9</c:v>
                </c:pt>
                <c:pt idx="238">
                  <c:v>3.6164340642686324E-9</c:v>
                </c:pt>
                <c:pt idx="239">
                  <c:v>3.68644889987204E-9</c:v>
                </c:pt>
                <c:pt idx="240">
                  <c:v>3.7575392326988913E-9</c:v>
                </c:pt>
                <c:pt idx="241">
                  <c:v>3.8297151065558468E-9</c:v>
                </c:pt>
                <c:pt idx="242">
                  <c:v>3.9029865135676572E-9</c:v>
                </c:pt>
                <c:pt idx="243">
                  <c:v>3.9773633901778331E-9</c:v>
                </c:pt>
                <c:pt idx="244">
                  <c:v>4.0528556130936672E-9</c:v>
                </c:pt>
                <c:pt idx="245">
                  <c:v>4.1294729951762362E-9</c:v>
                </c:pt>
                <c:pt idx="246">
                  <c:v>4.2072252812763085E-9</c:v>
                </c:pt>
                <c:pt idx="247">
                  <c:v>4.2861221440168888E-9</c:v>
                </c:pt>
                <c:pt idx="248">
                  <c:v>4.3661731795234291E-9</c:v>
                </c:pt>
                <c:pt idx="249">
                  <c:v>4.4473879031025035E-9</c:v>
                </c:pt>
                <c:pt idx="250">
                  <c:v>4.5297757448700644E-9</c:v>
                </c:pt>
                <c:pt idx="251">
                  <c:v>4.6133460453302039E-9</c:v>
                </c:pt>
                <c:pt idx="252">
                  <c:v>4.6981080509055806E-9</c:v>
                </c:pt>
                <c:pt idx="253">
                  <c:v>4.7840709094205477E-9</c:v>
                </c:pt>
                <c:pt idx="254">
                  <c:v>4.8712436655382356E-9</c:v>
                </c:pt>
                <c:pt idx="255">
                  <c:v>4.9596352561527288E-9</c:v>
                </c:pt>
                <c:pt idx="256">
                  <c:v>5.0492545057376443E-9</c:v>
                </c:pt>
                <c:pt idx="257">
                  <c:v>5.1401101216523678E-9</c:v>
                </c:pt>
                <c:pt idx="258">
                  <c:v>5.2322106894073727E-9</c:v>
                </c:pt>
                <c:pt idx="259">
                  <c:v>5.3255646678898985E-9</c:v>
                </c:pt>
                <c:pt idx="260">
                  <c:v>5.4201803845515868E-9</c:v>
                </c:pt>
                <c:pt idx="261">
                  <c:v>5.516066030559382E-9</c:v>
                </c:pt>
                <c:pt idx="262">
                  <c:v>5.6132296559114222E-9</c:v>
                </c:pt>
                <c:pt idx="263">
                  <c:v>5.7116791645193065E-9</c:v>
                </c:pt>
                <c:pt idx="264">
                  <c:v>5.811422309258533E-9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739-4DC3-9646-B6F856651C2A}"/>
            </c:ext>
          </c:extLst>
        </c:ser>
        <c:ser>
          <c:idx val="4"/>
          <c:order val="4"/>
          <c:tx>
            <c:v>+2_Std</c:v>
          </c:tx>
          <c:spPr>
            <a:ln w="12700">
              <a:solidFill>
                <a:schemeClr val="bg1">
                  <a:lumMod val="50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'Expected Sales Forecast'!$M$178:$M$1177</c:f>
              <c:numCache>
                <c:formatCode>_(* #,##0_);_(* \(#,##0\);_(* "-"??_);_(@_)</c:formatCode>
                <c:ptCount val="1000"/>
                <c:pt idx="0">
                  <c:v>88201918.365943789</c:v>
                </c:pt>
                <c:pt idx="1">
                  <c:v>88201918.365943789</c:v>
                </c:pt>
                <c:pt idx="2">
                  <c:v>88201918.365943789</c:v>
                </c:pt>
                <c:pt idx="3">
                  <c:v>88201918.365943789</c:v>
                </c:pt>
                <c:pt idx="4">
                  <c:v>88201918.365943789</c:v>
                </c:pt>
                <c:pt idx="5">
                  <c:v>88201918.365943789</c:v>
                </c:pt>
                <c:pt idx="6">
                  <c:v>88201918.365943789</c:v>
                </c:pt>
                <c:pt idx="7">
                  <c:v>88201918.365943789</c:v>
                </c:pt>
                <c:pt idx="8">
                  <c:v>88201918.365943789</c:v>
                </c:pt>
                <c:pt idx="9">
                  <c:v>88201918.365943789</c:v>
                </c:pt>
                <c:pt idx="10">
                  <c:v>88201918.365943789</c:v>
                </c:pt>
                <c:pt idx="11">
                  <c:v>88201918.365943789</c:v>
                </c:pt>
                <c:pt idx="12">
                  <c:v>88201918.365943789</c:v>
                </c:pt>
                <c:pt idx="13">
                  <c:v>88201918.365943789</c:v>
                </c:pt>
                <c:pt idx="14">
                  <c:v>88201918.365943789</c:v>
                </c:pt>
                <c:pt idx="15">
                  <c:v>88201918.365943789</c:v>
                </c:pt>
                <c:pt idx="16">
                  <c:v>88201918.365943789</c:v>
                </c:pt>
                <c:pt idx="17">
                  <c:v>88201918.365943789</c:v>
                </c:pt>
                <c:pt idx="18">
                  <c:v>88201918.365943789</c:v>
                </c:pt>
                <c:pt idx="19">
                  <c:v>88201918.365943789</c:v>
                </c:pt>
                <c:pt idx="20">
                  <c:v>88201918.365943789</c:v>
                </c:pt>
                <c:pt idx="21">
                  <c:v>88201918.365943789</c:v>
                </c:pt>
                <c:pt idx="22">
                  <c:v>88201918.365943789</c:v>
                </c:pt>
                <c:pt idx="23">
                  <c:v>88201918.365943789</c:v>
                </c:pt>
                <c:pt idx="24">
                  <c:v>88201918.365943789</c:v>
                </c:pt>
                <c:pt idx="25">
                  <c:v>88201918.365943789</c:v>
                </c:pt>
                <c:pt idx="26">
                  <c:v>88201918.365943789</c:v>
                </c:pt>
                <c:pt idx="27">
                  <c:v>88201918.365943789</c:v>
                </c:pt>
                <c:pt idx="28">
                  <c:v>88201918.365943789</c:v>
                </c:pt>
                <c:pt idx="29">
                  <c:v>88201918.365943789</c:v>
                </c:pt>
                <c:pt idx="30">
                  <c:v>88201918.365943789</c:v>
                </c:pt>
                <c:pt idx="31">
                  <c:v>88201918.365943789</c:v>
                </c:pt>
                <c:pt idx="32">
                  <c:v>88201918.365943789</c:v>
                </c:pt>
                <c:pt idx="33">
                  <c:v>88201918.365943789</c:v>
                </c:pt>
                <c:pt idx="34">
                  <c:v>88201918.365943789</c:v>
                </c:pt>
                <c:pt idx="35">
                  <c:v>88201918.365943789</c:v>
                </c:pt>
                <c:pt idx="36">
                  <c:v>88201918.365943789</c:v>
                </c:pt>
                <c:pt idx="37">
                  <c:v>88201918.365943789</c:v>
                </c:pt>
                <c:pt idx="38">
                  <c:v>88201918.365943789</c:v>
                </c:pt>
                <c:pt idx="39">
                  <c:v>88201918.365943789</c:v>
                </c:pt>
                <c:pt idx="40">
                  <c:v>88201918.365943789</c:v>
                </c:pt>
                <c:pt idx="41">
                  <c:v>88201918.365943789</c:v>
                </c:pt>
                <c:pt idx="42">
                  <c:v>88201918.365943789</c:v>
                </c:pt>
                <c:pt idx="43">
                  <c:v>88201918.365943789</c:v>
                </c:pt>
                <c:pt idx="44">
                  <c:v>88201918.365943789</c:v>
                </c:pt>
                <c:pt idx="45">
                  <c:v>88201918.365943789</c:v>
                </c:pt>
                <c:pt idx="46">
                  <c:v>88201918.365943789</c:v>
                </c:pt>
                <c:pt idx="47">
                  <c:v>88201918.365943789</c:v>
                </c:pt>
                <c:pt idx="48">
                  <c:v>88201918.365943789</c:v>
                </c:pt>
                <c:pt idx="49">
                  <c:v>88201918.365943789</c:v>
                </c:pt>
                <c:pt idx="50">
                  <c:v>88201918.365943789</c:v>
                </c:pt>
                <c:pt idx="51">
                  <c:v>88201918.365943789</c:v>
                </c:pt>
                <c:pt idx="52">
                  <c:v>88201918.365943789</c:v>
                </c:pt>
                <c:pt idx="53">
                  <c:v>88201918.365943789</c:v>
                </c:pt>
                <c:pt idx="54">
                  <c:v>88201918.365943789</c:v>
                </c:pt>
                <c:pt idx="55">
                  <c:v>88201918.365943789</c:v>
                </c:pt>
                <c:pt idx="56">
                  <c:v>88201918.365943789</c:v>
                </c:pt>
                <c:pt idx="57">
                  <c:v>88201918.365943789</c:v>
                </c:pt>
                <c:pt idx="58">
                  <c:v>88201918.365943789</c:v>
                </c:pt>
                <c:pt idx="59">
                  <c:v>88201918.365943789</c:v>
                </c:pt>
                <c:pt idx="60">
                  <c:v>88201918.365943789</c:v>
                </c:pt>
                <c:pt idx="61">
                  <c:v>88201918.365943789</c:v>
                </c:pt>
                <c:pt idx="62">
                  <c:v>88201918.365943789</c:v>
                </c:pt>
                <c:pt idx="63">
                  <c:v>88201918.365943789</c:v>
                </c:pt>
                <c:pt idx="64">
                  <c:v>88201918.365943789</c:v>
                </c:pt>
                <c:pt idx="65">
                  <c:v>88201918.365943789</c:v>
                </c:pt>
                <c:pt idx="66">
                  <c:v>88201918.365943789</c:v>
                </c:pt>
                <c:pt idx="67">
                  <c:v>88201918.365943789</c:v>
                </c:pt>
                <c:pt idx="68">
                  <c:v>88201918.365943789</c:v>
                </c:pt>
                <c:pt idx="69">
                  <c:v>88201918.365943789</c:v>
                </c:pt>
                <c:pt idx="70">
                  <c:v>88201918.365943789</c:v>
                </c:pt>
                <c:pt idx="71">
                  <c:v>88201918.365943789</c:v>
                </c:pt>
                <c:pt idx="72">
                  <c:v>88201918.365943789</c:v>
                </c:pt>
                <c:pt idx="73">
                  <c:v>88201918.365943789</c:v>
                </c:pt>
                <c:pt idx="74">
                  <c:v>88201918.365943789</c:v>
                </c:pt>
                <c:pt idx="75">
                  <c:v>88201918.365943789</c:v>
                </c:pt>
                <c:pt idx="76">
                  <c:v>88201918.365943789</c:v>
                </c:pt>
                <c:pt idx="77">
                  <c:v>88201918.365943789</c:v>
                </c:pt>
                <c:pt idx="78">
                  <c:v>88201918.365943789</c:v>
                </c:pt>
                <c:pt idx="79">
                  <c:v>88201918.365943789</c:v>
                </c:pt>
                <c:pt idx="80">
                  <c:v>88201918.365943789</c:v>
                </c:pt>
                <c:pt idx="81">
                  <c:v>88201918.365943789</c:v>
                </c:pt>
                <c:pt idx="82">
                  <c:v>88201918.365943789</c:v>
                </c:pt>
                <c:pt idx="83">
                  <c:v>88201918.365943789</c:v>
                </c:pt>
                <c:pt idx="84">
                  <c:v>88201918.365943789</c:v>
                </c:pt>
                <c:pt idx="85">
                  <c:v>88201918.365943789</c:v>
                </c:pt>
                <c:pt idx="86">
                  <c:v>88201918.365943789</c:v>
                </c:pt>
                <c:pt idx="87">
                  <c:v>88201918.365943789</c:v>
                </c:pt>
                <c:pt idx="88">
                  <c:v>88201918.365943789</c:v>
                </c:pt>
                <c:pt idx="89">
                  <c:v>88201918.365943789</c:v>
                </c:pt>
                <c:pt idx="90">
                  <c:v>88201918.365943789</c:v>
                </c:pt>
                <c:pt idx="91">
                  <c:v>88201918.365943789</c:v>
                </c:pt>
                <c:pt idx="92">
                  <c:v>88201918.365943789</c:v>
                </c:pt>
                <c:pt idx="93">
                  <c:v>88201918.365943789</c:v>
                </c:pt>
                <c:pt idx="94">
                  <c:v>88201918.365943789</c:v>
                </c:pt>
                <c:pt idx="95">
                  <c:v>88201918.365943789</c:v>
                </c:pt>
                <c:pt idx="96">
                  <c:v>88201918.365943789</c:v>
                </c:pt>
                <c:pt idx="97">
                  <c:v>88201918.365943789</c:v>
                </c:pt>
                <c:pt idx="98">
                  <c:v>88201918.365943789</c:v>
                </c:pt>
                <c:pt idx="99">
                  <c:v>88201918.365943789</c:v>
                </c:pt>
                <c:pt idx="100">
                  <c:v>88201918.365943789</c:v>
                </c:pt>
                <c:pt idx="101">
                  <c:v>88201918.365943789</c:v>
                </c:pt>
                <c:pt idx="102">
                  <c:v>88201918.365943789</c:v>
                </c:pt>
                <c:pt idx="103">
                  <c:v>88201918.365943789</c:v>
                </c:pt>
                <c:pt idx="104">
                  <c:v>88201918.365943789</c:v>
                </c:pt>
                <c:pt idx="105">
                  <c:v>88201918.365943789</c:v>
                </c:pt>
                <c:pt idx="106">
                  <c:v>88201918.365943789</c:v>
                </c:pt>
                <c:pt idx="107">
                  <c:v>88201918.365943789</c:v>
                </c:pt>
                <c:pt idx="108">
                  <c:v>88201918.365943789</c:v>
                </c:pt>
                <c:pt idx="109">
                  <c:v>88201918.365943789</c:v>
                </c:pt>
                <c:pt idx="110">
                  <c:v>88201918.365943789</c:v>
                </c:pt>
                <c:pt idx="111">
                  <c:v>88201918.365943789</c:v>
                </c:pt>
                <c:pt idx="112">
                  <c:v>88201918.365943789</c:v>
                </c:pt>
                <c:pt idx="113">
                  <c:v>88201918.365943789</c:v>
                </c:pt>
                <c:pt idx="114">
                  <c:v>88201918.365943789</c:v>
                </c:pt>
                <c:pt idx="115">
                  <c:v>88201918.365943789</c:v>
                </c:pt>
                <c:pt idx="116">
                  <c:v>88201918.365943789</c:v>
                </c:pt>
                <c:pt idx="117">
                  <c:v>88201918.365943789</c:v>
                </c:pt>
                <c:pt idx="118">
                  <c:v>88201918.365943789</c:v>
                </c:pt>
                <c:pt idx="119">
                  <c:v>88201918.365943789</c:v>
                </c:pt>
                <c:pt idx="120">
                  <c:v>88201918.365943789</c:v>
                </c:pt>
                <c:pt idx="121">
                  <c:v>88201918.365943789</c:v>
                </c:pt>
                <c:pt idx="122">
                  <c:v>88201918.365943789</c:v>
                </c:pt>
                <c:pt idx="123">
                  <c:v>88201918.365943789</c:v>
                </c:pt>
                <c:pt idx="124">
                  <c:v>88201918.365943789</c:v>
                </c:pt>
                <c:pt idx="125">
                  <c:v>88201918.365943789</c:v>
                </c:pt>
                <c:pt idx="126">
                  <c:v>88201918.365943789</c:v>
                </c:pt>
                <c:pt idx="127">
                  <c:v>88201918.365943789</c:v>
                </c:pt>
                <c:pt idx="128">
                  <c:v>88201918.365943789</c:v>
                </c:pt>
                <c:pt idx="129">
                  <c:v>88201918.365943789</c:v>
                </c:pt>
                <c:pt idx="130">
                  <c:v>88201918.365943789</c:v>
                </c:pt>
                <c:pt idx="131">
                  <c:v>88201918.365943789</c:v>
                </c:pt>
                <c:pt idx="132">
                  <c:v>88201918.365943789</c:v>
                </c:pt>
                <c:pt idx="133">
                  <c:v>88201918.365943789</c:v>
                </c:pt>
                <c:pt idx="134">
                  <c:v>88201918.365943789</c:v>
                </c:pt>
                <c:pt idx="135">
                  <c:v>88201918.365943789</c:v>
                </c:pt>
                <c:pt idx="136">
                  <c:v>88201918.365943789</c:v>
                </c:pt>
                <c:pt idx="137">
                  <c:v>88201918.365943789</c:v>
                </c:pt>
                <c:pt idx="138">
                  <c:v>88201918.365943789</c:v>
                </c:pt>
                <c:pt idx="139">
                  <c:v>88201918.365943789</c:v>
                </c:pt>
                <c:pt idx="140">
                  <c:v>88201918.365943789</c:v>
                </c:pt>
                <c:pt idx="141">
                  <c:v>88201918.365943789</c:v>
                </c:pt>
                <c:pt idx="142">
                  <c:v>88201918.365943789</c:v>
                </c:pt>
                <c:pt idx="143">
                  <c:v>88201918.365943789</c:v>
                </c:pt>
                <c:pt idx="144">
                  <c:v>88201918.365943789</c:v>
                </c:pt>
                <c:pt idx="145">
                  <c:v>88201918.365943789</c:v>
                </c:pt>
                <c:pt idx="146">
                  <c:v>88201918.365943789</c:v>
                </c:pt>
                <c:pt idx="147">
                  <c:v>88201918.365943789</c:v>
                </c:pt>
                <c:pt idx="148">
                  <c:v>88201918.365943789</c:v>
                </c:pt>
                <c:pt idx="149">
                  <c:v>88201918.365943789</c:v>
                </c:pt>
                <c:pt idx="150">
                  <c:v>88201918.365943789</c:v>
                </c:pt>
                <c:pt idx="151">
                  <c:v>88201918.365943789</c:v>
                </c:pt>
                <c:pt idx="152">
                  <c:v>88201918.365943789</c:v>
                </c:pt>
                <c:pt idx="153">
                  <c:v>88201918.365943789</c:v>
                </c:pt>
                <c:pt idx="154">
                  <c:v>88201918.365943789</c:v>
                </c:pt>
                <c:pt idx="155">
                  <c:v>88201918.365943789</c:v>
                </c:pt>
                <c:pt idx="156">
                  <c:v>88201918.365943789</c:v>
                </c:pt>
                <c:pt idx="157">
                  <c:v>88201918.365943789</c:v>
                </c:pt>
                <c:pt idx="158">
                  <c:v>88201918.365943789</c:v>
                </c:pt>
                <c:pt idx="159">
                  <c:v>88201918.365943789</c:v>
                </c:pt>
                <c:pt idx="160">
                  <c:v>88201918.365943789</c:v>
                </c:pt>
                <c:pt idx="161">
                  <c:v>88201918.365943789</c:v>
                </c:pt>
                <c:pt idx="162">
                  <c:v>88201918.365943789</c:v>
                </c:pt>
                <c:pt idx="163">
                  <c:v>88201918.365943789</c:v>
                </c:pt>
                <c:pt idx="164">
                  <c:v>88201918.365943789</c:v>
                </c:pt>
                <c:pt idx="165">
                  <c:v>88201918.365943789</c:v>
                </c:pt>
                <c:pt idx="166">
                  <c:v>88201918.365943789</c:v>
                </c:pt>
                <c:pt idx="167">
                  <c:v>88201918.365943789</c:v>
                </c:pt>
                <c:pt idx="168">
                  <c:v>88201918.365943789</c:v>
                </c:pt>
                <c:pt idx="169">
                  <c:v>88201918.365943789</c:v>
                </c:pt>
                <c:pt idx="170">
                  <c:v>88201918.365943789</c:v>
                </c:pt>
                <c:pt idx="171">
                  <c:v>88201918.365943789</c:v>
                </c:pt>
                <c:pt idx="172">
                  <c:v>88201918.365943789</c:v>
                </c:pt>
                <c:pt idx="173">
                  <c:v>88201918.365943789</c:v>
                </c:pt>
                <c:pt idx="174">
                  <c:v>88201918.365943789</c:v>
                </c:pt>
                <c:pt idx="175">
                  <c:v>88201918.365943789</c:v>
                </c:pt>
                <c:pt idx="176">
                  <c:v>88201918.365943789</c:v>
                </c:pt>
                <c:pt idx="177">
                  <c:v>88201918.365943789</c:v>
                </c:pt>
                <c:pt idx="178">
                  <c:v>88201918.365943789</c:v>
                </c:pt>
                <c:pt idx="179">
                  <c:v>88201918.365943789</c:v>
                </c:pt>
                <c:pt idx="180">
                  <c:v>88201918.365943789</c:v>
                </c:pt>
                <c:pt idx="181">
                  <c:v>88201918.365943789</c:v>
                </c:pt>
                <c:pt idx="182">
                  <c:v>88201918.365943789</c:v>
                </c:pt>
                <c:pt idx="183">
                  <c:v>88201918.365943789</c:v>
                </c:pt>
                <c:pt idx="184">
                  <c:v>88201918.365943789</c:v>
                </c:pt>
                <c:pt idx="185">
                  <c:v>88201918.365943789</c:v>
                </c:pt>
                <c:pt idx="186">
                  <c:v>88201918.365943789</c:v>
                </c:pt>
                <c:pt idx="187">
                  <c:v>88201918.365943789</c:v>
                </c:pt>
                <c:pt idx="188">
                  <c:v>88201918.365943789</c:v>
                </c:pt>
                <c:pt idx="189">
                  <c:v>88201918.365943789</c:v>
                </c:pt>
                <c:pt idx="190">
                  <c:v>88201918.365943789</c:v>
                </c:pt>
                <c:pt idx="191">
                  <c:v>88201918.365943789</c:v>
                </c:pt>
                <c:pt idx="192">
                  <c:v>88201918.365943789</c:v>
                </c:pt>
                <c:pt idx="193">
                  <c:v>88201918.365943789</c:v>
                </c:pt>
                <c:pt idx="194">
                  <c:v>88201918.365943789</c:v>
                </c:pt>
                <c:pt idx="195">
                  <c:v>88201918.365943789</c:v>
                </c:pt>
                <c:pt idx="196">
                  <c:v>88201918.365943789</c:v>
                </c:pt>
                <c:pt idx="197">
                  <c:v>88201918.365943789</c:v>
                </c:pt>
                <c:pt idx="198">
                  <c:v>88201918.365943789</c:v>
                </c:pt>
                <c:pt idx="199">
                  <c:v>88201918.365943789</c:v>
                </c:pt>
                <c:pt idx="200">
                  <c:v>88201918.365943789</c:v>
                </c:pt>
                <c:pt idx="201">
                  <c:v>88201918.365943789</c:v>
                </c:pt>
                <c:pt idx="202">
                  <c:v>88201918.365943789</c:v>
                </c:pt>
                <c:pt idx="203">
                  <c:v>88201918.365943789</c:v>
                </c:pt>
                <c:pt idx="204">
                  <c:v>88201918.365943789</c:v>
                </c:pt>
                <c:pt idx="205">
                  <c:v>88201918.365943789</c:v>
                </c:pt>
                <c:pt idx="206">
                  <c:v>88201918.365943789</c:v>
                </c:pt>
                <c:pt idx="207">
                  <c:v>88201918.365943789</c:v>
                </c:pt>
                <c:pt idx="208">
                  <c:v>88201918.365943789</c:v>
                </c:pt>
                <c:pt idx="209">
                  <c:v>88201918.365943789</c:v>
                </c:pt>
                <c:pt idx="210">
                  <c:v>88201918.365943789</c:v>
                </c:pt>
                <c:pt idx="211">
                  <c:v>88201918.365943789</c:v>
                </c:pt>
                <c:pt idx="212">
                  <c:v>88201918.365943789</c:v>
                </c:pt>
                <c:pt idx="213">
                  <c:v>88201918.365943789</c:v>
                </c:pt>
                <c:pt idx="214">
                  <c:v>88201918.365943789</c:v>
                </c:pt>
                <c:pt idx="215">
                  <c:v>88201918.365943789</c:v>
                </c:pt>
                <c:pt idx="216">
                  <c:v>88201918.365943789</c:v>
                </c:pt>
                <c:pt idx="217">
                  <c:v>88201918.365943789</c:v>
                </c:pt>
                <c:pt idx="218">
                  <c:v>88201918.365943789</c:v>
                </c:pt>
                <c:pt idx="219">
                  <c:v>88201918.365943789</c:v>
                </c:pt>
                <c:pt idx="220">
                  <c:v>88201918.365943789</c:v>
                </c:pt>
                <c:pt idx="221">
                  <c:v>88201918.365943789</c:v>
                </c:pt>
                <c:pt idx="222">
                  <c:v>88201918.365943789</c:v>
                </c:pt>
                <c:pt idx="223">
                  <c:v>88201918.365943789</c:v>
                </c:pt>
                <c:pt idx="224">
                  <c:v>88201918.365943789</c:v>
                </c:pt>
                <c:pt idx="225">
                  <c:v>88201918.365943789</c:v>
                </c:pt>
                <c:pt idx="226">
                  <c:v>88201918.365943789</c:v>
                </c:pt>
                <c:pt idx="227">
                  <c:v>88201918.365943789</c:v>
                </c:pt>
                <c:pt idx="228">
                  <c:v>88201918.365943789</c:v>
                </c:pt>
                <c:pt idx="229">
                  <c:v>88201918.365943789</c:v>
                </c:pt>
                <c:pt idx="230">
                  <c:v>88201918.365943789</c:v>
                </c:pt>
                <c:pt idx="231">
                  <c:v>88201918.365943789</c:v>
                </c:pt>
                <c:pt idx="232">
                  <c:v>88201918.365943789</c:v>
                </c:pt>
                <c:pt idx="233">
                  <c:v>88201918.365943789</c:v>
                </c:pt>
                <c:pt idx="234">
                  <c:v>88201918.365943789</c:v>
                </c:pt>
                <c:pt idx="235">
                  <c:v>88201918.365943789</c:v>
                </c:pt>
                <c:pt idx="236">
                  <c:v>88201918.365943789</c:v>
                </c:pt>
                <c:pt idx="237">
                  <c:v>88201918.365943789</c:v>
                </c:pt>
                <c:pt idx="238">
                  <c:v>88201918.365943789</c:v>
                </c:pt>
                <c:pt idx="239">
                  <c:v>88201918.365943789</c:v>
                </c:pt>
                <c:pt idx="240">
                  <c:v>88201918.365943789</c:v>
                </c:pt>
                <c:pt idx="241">
                  <c:v>88201918.365943789</c:v>
                </c:pt>
                <c:pt idx="242">
                  <c:v>88201918.365943789</c:v>
                </c:pt>
                <c:pt idx="243">
                  <c:v>88201918.365943789</c:v>
                </c:pt>
                <c:pt idx="244">
                  <c:v>88201918.365943789</c:v>
                </c:pt>
                <c:pt idx="245">
                  <c:v>88201918.365943789</c:v>
                </c:pt>
                <c:pt idx="246">
                  <c:v>88201918.365943789</c:v>
                </c:pt>
                <c:pt idx="247">
                  <c:v>88201918.365943789</c:v>
                </c:pt>
                <c:pt idx="248">
                  <c:v>88201918.365943789</c:v>
                </c:pt>
                <c:pt idx="249">
                  <c:v>88201918.365943789</c:v>
                </c:pt>
                <c:pt idx="250">
                  <c:v>88201918.365943789</c:v>
                </c:pt>
                <c:pt idx="251">
                  <c:v>88201918.365943789</c:v>
                </c:pt>
                <c:pt idx="252">
                  <c:v>88201918.365943789</c:v>
                </c:pt>
                <c:pt idx="253">
                  <c:v>88201918.365943789</c:v>
                </c:pt>
                <c:pt idx="254">
                  <c:v>88201918.365943789</c:v>
                </c:pt>
                <c:pt idx="255">
                  <c:v>88201918.365943789</c:v>
                </c:pt>
                <c:pt idx="256">
                  <c:v>88201918.365943789</c:v>
                </c:pt>
                <c:pt idx="257">
                  <c:v>88201918.365943789</c:v>
                </c:pt>
                <c:pt idx="258">
                  <c:v>88201918.365943789</c:v>
                </c:pt>
                <c:pt idx="259">
                  <c:v>88201918.365943789</c:v>
                </c:pt>
                <c:pt idx="260">
                  <c:v>88201918.365943789</c:v>
                </c:pt>
                <c:pt idx="261">
                  <c:v>88201918.365943789</c:v>
                </c:pt>
                <c:pt idx="262">
                  <c:v>88201918.365943789</c:v>
                </c:pt>
                <c:pt idx="263">
                  <c:v>88201918.365943789</c:v>
                </c:pt>
                <c:pt idx="264">
                  <c:v>88201918.365943789</c:v>
                </c:pt>
                <c:pt idx="265">
                  <c:v>88201918.365943789</c:v>
                </c:pt>
                <c:pt idx="266">
                  <c:v>88201918.365943789</c:v>
                </c:pt>
                <c:pt idx="267">
                  <c:v>88201918.365943789</c:v>
                </c:pt>
                <c:pt idx="268">
                  <c:v>88201918.365943789</c:v>
                </c:pt>
                <c:pt idx="269">
                  <c:v>88201918.365943789</c:v>
                </c:pt>
                <c:pt idx="270">
                  <c:v>88201918.365943789</c:v>
                </c:pt>
                <c:pt idx="271">
                  <c:v>88201918.365943789</c:v>
                </c:pt>
                <c:pt idx="272">
                  <c:v>88201918.365943789</c:v>
                </c:pt>
                <c:pt idx="273">
                  <c:v>88201918.365943789</c:v>
                </c:pt>
                <c:pt idx="274">
                  <c:v>88201918.365943789</c:v>
                </c:pt>
                <c:pt idx="275">
                  <c:v>88201918.365943789</c:v>
                </c:pt>
                <c:pt idx="276">
                  <c:v>88201918.365943789</c:v>
                </c:pt>
                <c:pt idx="277">
                  <c:v>88201918.365943789</c:v>
                </c:pt>
                <c:pt idx="278">
                  <c:v>88201918.365943789</c:v>
                </c:pt>
                <c:pt idx="279">
                  <c:v>88201918.365943789</c:v>
                </c:pt>
                <c:pt idx="280">
                  <c:v>88201918.365943789</c:v>
                </c:pt>
                <c:pt idx="281">
                  <c:v>88201918.365943789</c:v>
                </c:pt>
                <c:pt idx="282">
                  <c:v>88201918.365943789</c:v>
                </c:pt>
                <c:pt idx="283">
                  <c:v>88201918.365943789</c:v>
                </c:pt>
                <c:pt idx="284">
                  <c:v>88201918.365943789</c:v>
                </c:pt>
                <c:pt idx="285">
                  <c:v>88201918.365943789</c:v>
                </c:pt>
                <c:pt idx="286">
                  <c:v>88201918.365943789</c:v>
                </c:pt>
                <c:pt idx="287">
                  <c:v>88201918.365943789</c:v>
                </c:pt>
                <c:pt idx="288">
                  <c:v>88201918.365943789</c:v>
                </c:pt>
                <c:pt idx="289">
                  <c:v>88201918.365943789</c:v>
                </c:pt>
                <c:pt idx="290">
                  <c:v>88201918.365943789</c:v>
                </c:pt>
                <c:pt idx="291">
                  <c:v>88201918.365943789</c:v>
                </c:pt>
                <c:pt idx="292">
                  <c:v>88201918.365943789</c:v>
                </c:pt>
                <c:pt idx="293">
                  <c:v>88201918.365943789</c:v>
                </c:pt>
                <c:pt idx="294">
                  <c:v>88201918.365943789</c:v>
                </c:pt>
                <c:pt idx="295">
                  <c:v>88201918.365943789</c:v>
                </c:pt>
                <c:pt idx="296">
                  <c:v>88201918.365943789</c:v>
                </c:pt>
                <c:pt idx="297">
                  <c:v>88201918.365943789</c:v>
                </c:pt>
                <c:pt idx="298">
                  <c:v>88201918.365943789</c:v>
                </c:pt>
                <c:pt idx="299">
                  <c:v>88201918.365943789</c:v>
                </c:pt>
                <c:pt idx="300">
                  <c:v>88201918.365943789</c:v>
                </c:pt>
                <c:pt idx="301">
                  <c:v>88201918.365943789</c:v>
                </c:pt>
                <c:pt idx="302">
                  <c:v>88201918.365943789</c:v>
                </c:pt>
                <c:pt idx="303">
                  <c:v>88201918.365943789</c:v>
                </c:pt>
                <c:pt idx="304">
                  <c:v>88201918.365943789</c:v>
                </c:pt>
                <c:pt idx="305">
                  <c:v>88201918.365943789</c:v>
                </c:pt>
                <c:pt idx="306">
                  <c:v>88201918.365943789</c:v>
                </c:pt>
                <c:pt idx="307">
                  <c:v>88201918.365943789</c:v>
                </c:pt>
                <c:pt idx="308">
                  <c:v>88201918.365943789</c:v>
                </c:pt>
                <c:pt idx="309">
                  <c:v>88201918.365943789</c:v>
                </c:pt>
                <c:pt idx="310">
                  <c:v>88201918.365943789</c:v>
                </c:pt>
                <c:pt idx="311">
                  <c:v>88201918.365943789</c:v>
                </c:pt>
                <c:pt idx="312">
                  <c:v>88201918.365943789</c:v>
                </c:pt>
                <c:pt idx="313">
                  <c:v>88201918.365943789</c:v>
                </c:pt>
                <c:pt idx="314">
                  <c:v>88201918.365943789</c:v>
                </c:pt>
                <c:pt idx="315">
                  <c:v>88201918.365943789</c:v>
                </c:pt>
                <c:pt idx="316">
                  <c:v>88201918.365943789</c:v>
                </c:pt>
                <c:pt idx="317">
                  <c:v>88201918.365943789</c:v>
                </c:pt>
                <c:pt idx="318">
                  <c:v>88201918.365943789</c:v>
                </c:pt>
                <c:pt idx="319">
                  <c:v>88201918.365943789</c:v>
                </c:pt>
                <c:pt idx="320">
                  <c:v>88201918.365943789</c:v>
                </c:pt>
                <c:pt idx="321">
                  <c:v>88201918.365943789</c:v>
                </c:pt>
                <c:pt idx="322">
                  <c:v>88201918.365943789</c:v>
                </c:pt>
                <c:pt idx="323">
                  <c:v>88201918.365943789</c:v>
                </c:pt>
                <c:pt idx="324">
                  <c:v>88201918.365943789</c:v>
                </c:pt>
                <c:pt idx="325">
                  <c:v>88201918.365943789</c:v>
                </c:pt>
                <c:pt idx="326">
                  <c:v>88201918.365943789</c:v>
                </c:pt>
                <c:pt idx="327">
                  <c:v>88201918.365943789</c:v>
                </c:pt>
                <c:pt idx="328">
                  <c:v>88201918.365943789</c:v>
                </c:pt>
                <c:pt idx="329">
                  <c:v>88201918.365943789</c:v>
                </c:pt>
                <c:pt idx="330">
                  <c:v>88201918.365943789</c:v>
                </c:pt>
                <c:pt idx="331">
                  <c:v>88201918.365943789</c:v>
                </c:pt>
                <c:pt idx="332">
                  <c:v>88201918.365943789</c:v>
                </c:pt>
                <c:pt idx="333">
                  <c:v>88201918.365943789</c:v>
                </c:pt>
                <c:pt idx="334">
                  <c:v>88201918.365943789</c:v>
                </c:pt>
                <c:pt idx="335">
                  <c:v>88201918.365943789</c:v>
                </c:pt>
                <c:pt idx="336">
                  <c:v>88201918.365943789</c:v>
                </c:pt>
                <c:pt idx="337">
                  <c:v>88201918.365943789</c:v>
                </c:pt>
                <c:pt idx="338">
                  <c:v>88201918.365943789</c:v>
                </c:pt>
                <c:pt idx="339">
                  <c:v>88201918.365943789</c:v>
                </c:pt>
                <c:pt idx="340">
                  <c:v>88201918.365943789</c:v>
                </c:pt>
                <c:pt idx="341">
                  <c:v>88201918.365943789</c:v>
                </c:pt>
                <c:pt idx="342">
                  <c:v>88201918.365943789</c:v>
                </c:pt>
                <c:pt idx="343">
                  <c:v>88201918.365943789</c:v>
                </c:pt>
                <c:pt idx="344">
                  <c:v>88201918.365943789</c:v>
                </c:pt>
                <c:pt idx="345">
                  <c:v>88201918.365943789</c:v>
                </c:pt>
                <c:pt idx="346">
                  <c:v>88201918.365943789</c:v>
                </c:pt>
                <c:pt idx="347">
                  <c:v>88201918.365943789</c:v>
                </c:pt>
                <c:pt idx="348">
                  <c:v>88201918.365943789</c:v>
                </c:pt>
                <c:pt idx="349">
                  <c:v>88201918.365943789</c:v>
                </c:pt>
                <c:pt idx="350">
                  <c:v>88201918.365943789</c:v>
                </c:pt>
                <c:pt idx="351">
                  <c:v>88201918.365943789</c:v>
                </c:pt>
                <c:pt idx="352">
                  <c:v>88201918.365943789</c:v>
                </c:pt>
                <c:pt idx="353">
                  <c:v>88201918.365943789</c:v>
                </c:pt>
                <c:pt idx="354">
                  <c:v>88201918.365943789</c:v>
                </c:pt>
                <c:pt idx="355">
                  <c:v>88201918.365943789</c:v>
                </c:pt>
                <c:pt idx="356">
                  <c:v>88201918.365943789</c:v>
                </c:pt>
                <c:pt idx="357">
                  <c:v>88201918.365943789</c:v>
                </c:pt>
                <c:pt idx="358">
                  <c:v>88201918.365943789</c:v>
                </c:pt>
                <c:pt idx="359">
                  <c:v>88201918.365943789</c:v>
                </c:pt>
                <c:pt idx="360">
                  <c:v>88201918.365943789</c:v>
                </c:pt>
                <c:pt idx="361">
                  <c:v>88201918.365943789</c:v>
                </c:pt>
                <c:pt idx="362">
                  <c:v>88201918.365943789</c:v>
                </c:pt>
                <c:pt idx="363">
                  <c:v>88201918.365943789</c:v>
                </c:pt>
                <c:pt idx="364">
                  <c:v>88201918.365943789</c:v>
                </c:pt>
                <c:pt idx="365">
                  <c:v>88201918.365943789</c:v>
                </c:pt>
                <c:pt idx="366">
                  <c:v>88201918.365943789</c:v>
                </c:pt>
                <c:pt idx="367">
                  <c:v>88201918.365943789</c:v>
                </c:pt>
                <c:pt idx="368">
                  <c:v>88201918.365943789</c:v>
                </c:pt>
                <c:pt idx="369">
                  <c:v>88201918.365943789</c:v>
                </c:pt>
                <c:pt idx="370">
                  <c:v>88201918.365943789</c:v>
                </c:pt>
                <c:pt idx="371">
                  <c:v>88201918.365943789</c:v>
                </c:pt>
                <c:pt idx="372">
                  <c:v>88201918.365943789</c:v>
                </c:pt>
                <c:pt idx="373">
                  <c:v>88201918.365943789</c:v>
                </c:pt>
                <c:pt idx="374">
                  <c:v>88201918.365943789</c:v>
                </c:pt>
                <c:pt idx="375">
                  <c:v>88201918.365943789</c:v>
                </c:pt>
                <c:pt idx="376">
                  <c:v>88201918.365943789</c:v>
                </c:pt>
                <c:pt idx="377">
                  <c:v>88201918.365943789</c:v>
                </c:pt>
                <c:pt idx="378">
                  <c:v>88201918.365943789</c:v>
                </c:pt>
                <c:pt idx="379">
                  <c:v>88201918.365943789</c:v>
                </c:pt>
                <c:pt idx="380">
                  <c:v>88201918.365943789</c:v>
                </c:pt>
                <c:pt idx="381">
                  <c:v>88201918.365943789</c:v>
                </c:pt>
                <c:pt idx="382">
                  <c:v>88201918.365943789</c:v>
                </c:pt>
                <c:pt idx="383">
                  <c:v>88201918.365943789</c:v>
                </c:pt>
                <c:pt idx="384">
                  <c:v>88201918.365943789</c:v>
                </c:pt>
                <c:pt idx="385">
                  <c:v>88201918.365943789</c:v>
                </c:pt>
                <c:pt idx="386">
                  <c:v>88201918.365943789</c:v>
                </c:pt>
                <c:pt idx="387">
                  <c:v>88201918.365943789</c:v>
                </c:pt>
                <c:pt idx="388">
                  <c:v>88201918.365943789</c:v>
                </c:pt>
                <c:pt idx="389">
                  <c:v>88201918.365943789</c:v>
                </c:pt>
                <c:pt idx="390">
                  <c:v>88201918.365943789</c:v>
                </c:pt>
                <c:pt idx="391">
                  <c:v>88201918.365943789</c:v>
                </c:pt>
                <c:pt idx="392">
                  <c:v>88201918.365943789</c:v>
                </c:pt>
                <c:pt idx="393">
                  <c:v>88201918.365943789</c:v>
                </c:pt>
                <c:pt idx="394">
                  <c:v>88201918.365943789</c:v>
                </c:pt>
                <c:pt idx="395">
                  <c:v>88201918.365943789</c:v>
                </c:pt>
                <c:pt idx="396">
                  <c:v>88201918.365943789</c:v>
                </c:pt>
                <c:pt idx="397">
                  <c:v>88201918.365943789</c:v>
                </c:pt>
                <c:pt idx="398">
                  <c:v>88201918.365943789</c:v>
                </c:pt>
                <c:pt idx="399">
                  <c:v>88201918.365943789</c:v>
                </c:pt>
                <c:pt idx="400">
                  <c:v>88201918.365943789</c:v>
                </c:pt>
                <c:pt idx="401">
                  <c:v>88201918.365943789</c:v>
                </c:pt>
                <c:pt idx="402">
                  <c:v>88201918.365943789</c:v>
                </c:pt>
                <c:pt idx="403">
                  <c:v>88201918.365943789</c:v>
                </c:pt>
                <c:pt idx="404">
                  <c:v>88201918.365943789</c:v>
                </c:pt>
                <c:pt idx="405">
                  <c:v>88201918.365943789</c:v>
                </c:pt>
                <c:pt idx="406">
                  <c:v>88201918.365943789</c:v>
                </c:pt>
                <c:pt idx="407">
                  <c:v>88201918.365943789</c:v>
                </c:pt>
                <c:pt idx="408">
                  <c:v>88201918.365943789</c:v>
                </c:pt>
                <c:pt idx="409">
                  <c:v>88201918.365943789</c:v>
                </c:pt>
                <c:pt idx="410">
                  <c:v>88201918.365943789</c:v>
                </c:pt>
                <c:pt idx="411">
                  <c:v>88201918.365943789</c:v>
                </c:pt>
                <c:pt idx="412">
                  <c:v>88201918.365943789</c:v>
                </c:pt>
                <c:pt idx="413">
                  <c:v>88201918.365943789</c:v>
                </c:pt>
                <c:pt idx="414">
                  <c:v>88201918.365943789</c:v>
                </c:pt>
                <c:pt idx="415">
                  <c:v>88201918.365943789</c:v>
                </c:pt>
                <c:pt idx="416">
                  <c:v>88201918.365943789</c:v>
                </c:pt>
                <c:pt idx="417">
                  <c:v>88201918.365943789</c:v>
                </c:pt>
                <c:pt idx="418">
                  <c:v>88201918.365943789</c:v>
                </c:pt>
                <c:pt idx="419">
                  <c:v>88201918.365943789</c:v>
                </c:pt>
                <c:pt idx="420">
                  <c:v>88201918.365943789</c:v>
                </c:pt>
                <c:pt idx="421">
                  <c:v>88201918.365943789</c:v>
                </c:pt>
                <c:pt idx="422">
                  <c:v>88201918.365943789</c:v>
                </c:pt>
                <c:pt idx="423">
                  <c:v>88201918.365943789</c:v>
                </c:pt>
                <c:pt idx="424">
                  <c:v>88201918.365943789</c:v>
                </c:pt>
                <c:pt idx="425">
                  <c:v>88201918.365943789</c:v>
                </c:pt>
                <c:pt idx="426">
                  <c:v>88201918.365943789</c:v>
                </c:pt>
                <c:pt idx="427">
                  <c:v>88201918.365943789</c:v>
                </c:pt>
                <c:pt idx="428">
                  <c:v>88201918.365943789</c:v>
                </c:pt>
                <c:pt idx="429">
                  <c:v>88201918.365943789</c:v>
                </c:pt>
                <c:pt idx="430">
                  <c:v>88201918.365943789</c:v>
                </c:pt>
                <c:pt idx="431">
                  <c:v>88201918.365943789</c:v>
                </c:pt>
                <c:pt idx="432">
                  <c:v>88201918.365943789</c:v>
                </c:pt>
                <c:pt idx="433">
                  <c:v>88201918.365943789</c:v>
                </c:pt>
                <c:pt idx="434">
                  <c:v>88201918.365943789</c:v>
                </c:pt>
                <c:pt idx="435">
                  <c:v>88201918.365943789</c:v>
                </c:pt>
                <c:pt idx="436">
                  <c:v>88201918.365943789</c:v>
                </c:pt>
                <c:pt idx="437">
                  <c:v>88201918.365943789</c:v>
                </c:pt>
                <c:pt idx="438">
                  <c:v>88201918.365943789</c:v>
                </c:pt>
                <c:pt idx="439">
                  <c:v>88201918.365943789</c:v>
                </c:pt>
                <c:pt idx="440">
                  <c:v>88201918.365943789</c:v>
                </c:pt>
                <c:pt idx="441">
                  <c:v>88201918.365943789</c:v>
                </c:pt>
                <c:pt idx="442">
                  <c:v>88201918.365943789</c:v>
                </c:pt>
                <c:pt idx="443">
                  <c:v>88201918.365943789</c:v>
                </c:pt>
                <c:pt idx="444">
                  <c:v>88201918.365943789</c:v>
                </c:pt>
                <c:pt idx="445">
                  <c:v>88201918.365943789</c:v>
                </c:pt>
                <c:pt idx="446">
                  <c:v>88201918.365943789</c:v>
                </c:pt>
                <c:pt idx="447">
                  <c:v>88201918.365943789</c:v>
                </c:pt>
                <c:pt idx="448">
                  <c:v>88201918.365943789</c:v>
                </c:pt>
                <c:pt idx="449">
                  <c:v>88201918.365943789</c:v>
                </c:pt>
                <c:pt idx="450">
                  <c:v>88201918.365943789</c:v>
                </c:pt>
                <c:pt idx="451">
                  <c:v>88201918.365943789</c:v>
                </c:pt>
                <c:pt idx="452">
                  <c:v>88201918.365943789</c:v>
                </c:pt>
                <c:pt idx="453">
                  <c:v>88201918.365943789</c:v>
                </c:pt>
                <c:pt idx="454">
                  <c:v>88201918.365943789</c:v>
                </c:pt>
                <c:pt idx="455">
                  <c:v>88201918.365943789</c:v>
                </c:pt>
                <c:pt idx="456">
                  <c:v>88201918.365943789</c:v>
                </c:pt>
                <c:pt idx="457">
                  <c:v>88201918.365943789</c:v>
                </c:pt>
                <c:pt idx="458">
                  <c:v>88201918.365943789</c:v>
                </c:pt>
                <c:pt idx="459">
                  <c:v>88201918.365943789</c:v>
                </c:pt>
                <c:pt idx="460">
                  <c:v>88201918.365943789</c:v>
                </c:pt>
                <c:pt idx="461">
                  <c:v>88201918.365943789</c:v>
                </c:pt>
                <c:pt idx="462">
                  <c:v>88201918.365943789</c:v>
                </c:pt>
                <c:pt idx="463">
                  <c:v>88201918.365943789</c:v>
                </c:pt>
                <c:pt idx="464">
                  <c:v>88201918.365943789</c:v>
                </c:pt>
                <c:pt idx="465">
                  <c:v>88201918.365943789</c:v>
                </c:pt>
                <c:pt idx="466">
                  <c:v>88201918.365943789</c:v>
                </c:pt>
                <c:pt idx="467">
                  <c:v>88201918.365943789</c:v>
                </c:pt>
                <c:pt idx="468">
                  <c:v>88201918.365943789</c:v>
                </c:pt>
                <c:pt idx="469">
                  <c:v>88201918.365943789</c:v>
                </c:pt>
                <c:pt idx="470">
                  <c:v>88201918.365943789</c:v>
                </c:pt>
                <c:pt idx="471">
                  <c:v>88201918.365943789</c:v>
                </c:pt>
                <c:pt idx="472">
                  <c:v>88201918.365943789</c:v>
                </c:pt>
                <c:pt idx="473">
                  <c:v>88201918.365943789</c:v>
                </c:pt>
                <c:pt idx="474">
                  <c:v>88201918.365943789</c:v>
                </c:pt>
                <c:pt idx="475">
                  <c:v>88201918.365943789</c:v>
                </c:pt>
                <c:pt idx="476">
                  <c:v>88201918.365943789</c:v>
                </c:pt>
                <c:pt idx="477">
                  <c:v>88201918.365943789</c:v>
                </c:pt>
                <c:pt idx="478">
                  <c:v>88201918.365943789</c:v>
                </c:pt>
                <c:pt idx="479">
                  <c:v>88201918.365943789</c:v>
                </c:pt>
                <c:pt idx="480">
                  <c:v>88201918.365943789</c:v>
                </c:pt>
                <c:pt idx="481">
                  <c:v>88201918.365943789</c:v>
                </c:pt>
                <c:pt idx="482">
                  <c:v>88201918.365943789</c:v>
                </c:pt>
                <c:pt idx="483">
                  <c:v>88201918.365943789</c:v>
                </c:pt>
                <c:pt idx="484">
                  <c:v>88201918.365943789</c:v>
                </c:pt>
                <c:pt idx="485">
                  <c:v>88201918.365943789</c:v>
                </c:pt>
                <c:pt idx="486">
                  <c:v>88201918.365943789</c:v>
                </c:pt>
                <c:pt idx="487">
                  <c:v>88201918.365943789</c:v>
                </c:pt>
                <c:pt idx="488">
                  <c:v>88201918.365943789</c:v>
                </c:pt>
                <c:pt idx="489">
                  <c:v>88201918.365943789</c:v>
                </c:pt>
                <c:pt idx="490">
                  <c:v>88201918.365943789</c:v>
                </c:pt>
                <c:pt idx="491">
                  <c:v>88201918.365943789</c:v>
                </c:pt>
                <c:pt idx="492">
                  <c:v>88201918.365943789</c:v>
                </c:pt>
                <c:pt idx="493">
                  <c:v>88201918.365943789</c:v>
                </c:pt>
                <c:pt idx="494">
                  <c:v>88201918.365943789</c:v>
                </c:pt>
                <c:pt idx="495">
                  <c:v>88201918.365943789</c:v>
                </c:pt>
                <c:pt idx="496">
                  <c:v>88201918.365943789</c:v>
                </c:pt>
                <c:pt idx="497">
                  <c:v>88201918.365943789</c:v>
                </c:pt>
                <c:pt idx="498">
                  <c:v>88201918.365943789</c:v>
                </c:pt>
                <c:pt idx="499">
                  <c:v>88201918.365943789</c:v>
                </c:pt>
                <c:pt idx="500">
                  <c:v>88201918.365943789</c:v>
                </c:pt>
                <c:pt idx="501">
                  <c:v>88201918.365943789</c:v>
                </c:pt>
                <c:pt idx="502">
                  <c:v>88201918.365943789</c:v>
                </c:pt>
                <c:pt idx="503">
                  <c:v>88201918.365943789</c:v>
                </c:pt>
                <c:pt idx="504">
                  <c:v>88201918.365943789</c:v>
                </c:pt>
                <c:pt idx="505">
                  <c:v>88201918.365943789</c:v>
                </c:pt>
                <c:pt idx="506">
                  <c:v>88201918.365943789</c:v>
                </c:pt>
                <c:pt idx="507">
                  <c:v>88201918.365943789</c:v>
                </c:pt>
                <c:pt idx="508">
                  <c:v>88201918.365943789</c:v>
                </c:pt>
                <c:pt idx="509">
                  <c:v>88201918.365943789</c:v>
                </c:pt>
                <c:pt idx="510">
                  <c:v>88201918.365943789</c:v>
                </c:pt>
                <c:pt idx="511">
                  <c:v>88201918.365943789</c:v>
                </c:pt>
                <c:pt idx="512">
                  <c:v>88201918.365943789</c:v>
                </c:pt>
                <c:pt idx="513">
                  <c:v>88201918.365943789</c:v>
                </c:pt>
                <c:pt idx="514">
                  <c:v>88201918.365943789</c:v>
                </c:pt>
                <c:pt idx="515">
                  <c:v>88201918.365943789</c:v>
                </c:pt>
                <c:pt idx="516">
                  <c:v>88201918.365943789</c:v>
                </c:pt>
                <c:pt idx="517">
                  <c:v>88201918.365943789</c:v>
                </c:pt>
                <c:pt idx="518">
                  <c:v>88201918.365943789</c:v>
                </c:pt>
                <c:pt idx="519">
                  <c:v>88201918.365943789</c:v>
                </c:pt>
                <c:pt idx="520">
                  <c:v>88201918.365943789</c:v>
                </c:pt>
                <c:pt idx="521">
                  <c:v>88201918.365943789</c:v>
                </c:pt>
                <c:pt idx="522">
                  <c:v>88201918.365943789</c:v>
                </c:pt>
                <c:pt idx="523">
                  <c:v>88201918.365943789</c:v>
                </c:pt>
                <c:pt idx="524">
                  <c:v>88201918.365943789</c:v>
                </c:pt>
                <c:pt idx="525">
                  <c:v>88201918.365943789</c:v>
                </c:pt>
                <c:pt idx="526">
                  <c:v>88201918.365943789</c:v>
                </c:pt>
                <c:pt idx="527">
                  <c:v>88201918.365943789</c:v>
                </c:pt>
                <c:pt idx="528">
                  <c:v>88201918.365943789</c:v>
                </c:pt>
                <c:pt idx="529">
                  <c:v>88201918.365943789</c:v>
                </c:pt>
                <c:pt idx="530">
                  <c:v>88201918.365943789</c:v>
                </c:pt>
                <c:pt idx="531">
                  <c:v>88201918.365943789</c:v>
                </c:pt>
                <c:pt idx="532">
                  <c:v>88201918.365943789</c:v>
                </c:pt>
                <c:pt idx="533">
                  <c:v>88201918.365943789</c:v>
                </c:pt>
                <c:pt idx="534">
                  <c:v>88201918.365943789</c:v>
                </c:pt>
                <c:pt idx="535">
                  <c:v>88201918.365943789</c:v>
                </c:pt>
                <c:pt idx="536">
                  <c:v>88201918.365943789</c:v>
                </c:pt>
                <c:pt idx="537">
                  <c:v>88201918.365943789</c:v>
                </c:pt>
                <c:pt idx="538">
                  <c:v>88201918.365943789</c:v>
                </c:pt>
                <c:pt idx="539">
                  <c:v>88201918.365943789</c:v>
                </c:pt>
                <c:pt idx="540">
                  <c:v>88201918.365943789</c:v>
                </c:pt>
                <c:pt idx="541">
                  <c:v>88201918.365943789</c:v>
                </c:pt>
                <c:pt idx="542">
                  <c:v>88201918.365943789</c:v>
                </c:pt>
                <c:pt idx="543">
                  <c:v>88201918.365943789</c:v>
                </c:pt>
                <c:pt idx="544">
                  <c:v>88201918.365943789</c:v>
                </c:pt>
                <c:pt idx="545">
                  <c:v>88201918.365943789</c:v>
                </c:pt>
                <c:pt idx="546">
                  <c:v>88201918.365943789</c:v>
                </c:pt>
                <c:pt idx="547">
                  <c:v>88201918.365943789</c:v>
                </c:pt>
                <c:pt idx="548">
                  <c:v>88201918.365943789</c:v>
                </c:pt>
                <c:pt idx="549">
                  <c:v>88201918.365943789</c:v>
                </c:pt>
                <c:pt idx="550">
                  <c:v>88201918.365943789</c:v>
                </c:pt>
                <c:pt idx="551">
                  <c:v>88201918.365943789</c:v>
                </c:pt>
                <c:pt idx="552">
                  <c:v>88201918.365943789</c:v>
                </c:pt>
                <c:pt idx="553">
                  <c:v>88201918.365943789</c:v>
                </c:pt>
                <c:pt idx="554">
                  <c:v>88201918.365943789</c:v>
                </c:pt>
                <c:pt idx="555">
                  <c:v>88201918.365943789</c:v>
                </c:pt>
                <c:pt idx="556">
                  <c:v>88201918.365943789</c:v>
                </c:pt>
                <c:pt idx="557">
                  <c:v>88201918.365943789</c:v>
                </c:pt>
                <c:pt idx="558">
                  <c:v>88201918.365943789</c:v>
                </c:pt>
                <c:pt idx="559">
                  <c:v>88201918.365943789</c:v>
                </c:pt>
                <c:pt idx="560">
                  <c:v>88201918.365943789</c:v>
                </c:pt>
                <c:pt idx="561">
                  <c:v>88201918.365943789</c:v>
                </c:pt>
                <c:pt idx="562">
                  <c:v>88201918.365943789</c:v>
                </c:pt>
                <c:pt idx="563">
                  <c:v>88201918.365943789</c:v>
                </c:pt>
                <c:pt idx="564">
                  <c:v>88201918.365943789</c:v>
                </c:pt>
                <c:pt idx="565">
                  <c:v>88201918.365943789</c:v>
                </c:pt>
                <c:pt idx="566">
                  <c:v>88201918.365943789</c:v>
                </c:pt>
                <c:pt idx="567">
                  <c:v>88201918.365943789</c:v>
                </c:pt>
                <c:pt idx="568">
                  <c:v>88201918.365943789</c:v>
                </c:pt>
                <c:pt idx="569">
                  <c:v>88201918.365943789</c:v>
                </c:pt>
                <c:pt idx="570">
                  <c:v>88201918.365943789</c:v>
                </c:pt>
                <c:pt idx="571">
                  <c:v>88201918.365943789</c:v>
                </c:pt>
                <c:pt idx="572">
                  <c:v>88201918.365943789</c:v>
                </c:pt>
                <c:pt idx="573">
                  <c:v>88201918.365943789</c:v>
                </c:pt>
                <c:pt idx="574">
                  <c:v>88201918.365943789</c:v>
                </c:pt>
                <c:pt idx="575">
                  <c:v>88201918.365943789</c:v>
                </c:pt>
                <c:pt idx="576">
                  <c:v>88201918.365943789</c:v>
                </c:pt>
                <c:pt idx="577">
                  <c:v>88201918.365943789</c:v>
                </c:pt>
                <c:pt idx="578">
                  <c:v>88201918.365943789</c:v>
                </c:pt>
                <c:pt idx="579">
                  <c:v>88201918.365943789</c:v>
                </c:pt>
                <c:pt idx="580">
                  <c:v>88201918.365943789</c:v>
                </c:pt>
                <c:pt idx="581">
                  <c:v>88201918.365943789</c:v>
                </c:pt>
                <c:pt idx="582">
                  <c:v>88201918.365943789</c:v>
                </c:pt>
                <c:pt idx="583">
                  <c:v>88201918.365943789</c:v>
                </c:pt>
                <c:pt idx="584">
                  <c:v>88201918.365943789</c:v>
                </c:pt>
                <c:pt idx="585">
                  <c:v>88201918.365943789</c:v>
                </c:pt>
                <c:pt idx="586">
                  <c:v>88201918.365943789</c:v>
                </c:pt>
                <c:pt idx="587">
                  <c:v>88201918.365943789</c:v>
                </c:pt>
                <c:pt idx="588">
                  <c:v>88201918.365943789</c:v>
                </c:pt>
                <c:pt idx="589">
                  <c:v>88201918.365943789</c:v>
                </c:pt>
                <c:pt idx="590">
                  <c:v>88201918.365943789</c:v>
                </c:pt>
                <c:pt idx="591">
                  <c:v>88201918.365943789</c:v>
                </c:pt>
                <c:pt idx="592">
                  <c:v>88201918.365943789</c:v>
                </c:pt>
                <c:pt idx="593">
                  <c:v>88201918.365943789</c:v>
                </c:pt>
                <c:pt idx="594">
                  <c:v>88201918.365943789</c:v>
                </c:pt>
                <c:pt idx="595">
                  <c:v>88201918.365943789</c:v>
                </c:pt>
                <c:pt idx="596">
                  <c:v>88201918.365943789</c:v>
                </c:pt>
                <c:pt idx="597">
                  <c:v>88201918.365943789</c:v>
                </c:pt>
                <c:pt idx="598">
                  <c:v>88201918.365943789</c:v>
                </c:pt>
                <c:pt idx="599">
                  <c:v>88201918.365943789</c:v>
                </c:pt>
                <c:pt idx="600">
                  <c:v>88201918.365943789</c:v>
                </c:pt>
                <c:pt idx="601">
                  <c:v>88201918.365943789</c:v>
                </c:pt>
                <c:pt idx="602">
                  <c:v>88201918.365943789</c:v>
                </c:pt>
                <c:pt idx="603">
                  <c:v>88201918.365943789</c:v>
                </c:pt>
                <c:pt idx="604">
                  <c:v>88201918.365943789</c:v>
                </c:pt>
                <c:pt idx="605">
                  <c:v>88201918.365943789</c:v>
                </c:pt>
                <c:pt idx="606">
                  <c:v>88201918.365943789</c:v>
                </c:pt>
                <c:pt idx="607">
                  <c:v>88201918.365943789</c:v>
                </c:pt>
                <c:pt idx="608">
                  <c:v>88201918.365943789</c:v>
                </c:pt>
                <c:pt idx="609">
                  <c:v>88201918.365943789</c:v>
                </c:pt>
                <c:pt idx="610">
                  <c:v>88201918.365943789</c:v>
                </c:pt>
                <c:pt idx="611">
                  <c:v>88201918.365943789</c:v>
                </c:pt>
                <c:pt idx="612">
                  <c:v>88201918.365943789</c:v>
                </c:pt>
                <c:pt idx="613">
                  <c:v>88201918.365943789</c:v>
                </c:pt>
                <c:pt idx="614">
                  <c:v>88201918.365943789</c:v>
                </c:pt>
                <c:pt idx="615">
                  <c:v>88201918.365943789</c:v>
                </c:pt>
                <c:pt idx="616">
                  <c:v>88201918.365943789</c:v>
                </c:pt>
                <c:pt idx="617">
                  <c:v>88201918.365943789</c:v>
                </c:pt>
                <c:pt idx="618">
                  <c:v>88201918.365943789</c:v>
                </c:pt>
                <c:pt idx="619">
                  <c:v>88201918.365943789</c:v>
                </c:pt>
                <c:pt idx="620">
                  <c:v>88201918.365943789</c:v>
                </c:pt>
                <c:pt idx="621">
                  <c:v>88201918.365943789</c:v>
                </c:pt>
                <c:pt idx="622">
                  <c:v>88201918.365943789</c:v>
                </c:pt>
                <c:pt idx="623">
                  <c:v>88201918.365943789</c:v>
                </c:pt>
                <c:pt idx="624">
                  <c:v>88201918.365943789</c:v>
                </c:pt>
                <c:pt idx="625">
                  <c:v>88201918.365943789</c:v>
                </c:pt>
                <c:pt idx="626">
                  <c:v>88201918.365943789</c:v>
                </c:pt>
                <c:pt idx="627">
                  <c:v>88201918.365943789</c:v>
                </c:pt>
                <c:pt idx="628">
                  <c:v>88201918.365943789</c:v>
                </c:pt>
                <c:pt idx="629">
                  <c:v>88201918.365943789</c:v>
                </c:pt>
                <c:pt idx="630">
                  <c:v>88201918.365943789</c:v>
                </c:pt>
                <c:pt idx="631">
                  <c:v>88201918.365943789</c:v>
                </c:pt>
                <c:pt idx="632">
                  <c:v>88201918.365943789</c:v>
                </c:pt>
                <c:pt idx="633">
                  <c:v>88201918.365943789</c:v>
                </c:pt>
                <c:pt idx="634">
                  <c:v>88201918.365943789</c:v>
                </c:pt>
                <c:pt idx="635">
                  <c:v>88201918.365943789</c:v>
                </c:pt>
                <c:pt idx="636">
                  <c:v>88201918.365943789</c:v>
                </c:pt>
                <c:pt idx="637">
                  <c:v>88201918.365943789</c:v>
                </c:pt>
                <c:pt idx="638">
                  <c:v>88201918.365943789</c:v>
                </c:pt>
                <c:pt idx="639">
                  <c:v>88201918.365943789</c:v>
                </c:pt>
                <c:pt idx="640">
                  <c:v>88201918.365943789</c:v>
                </c:pt>
                <c:pt idx="641">
                  <c:v>88201918.365943789</c:v>
                </c:pt>
                <c:pt idx="642">
                  <c:v>88201918.365943789</c:v>
                </c:pt>
                <c:pt idx="643">
                  <c:v>88201918.365943789</c:v>
                </c:pt>
                <c:pt idx="644">
                  <c:v>88201918.365943789</c:v>
                </c:pt>
                <c:pt idx="645">
                  <c:v>88201918.365943789</c:v>
                </c:pt>
                <c:pt idx="646">
                  <c:v>88201918.365943789</c:v>
                </c:pt>
                <c:pt idx="647">
                  <c:v>88201918.365943789</c:v>
                </c:pt>
                <c:pt idx="648">
                  <c:v>88201918.365943789</c:v>
                </c:pt>
                <c:pt idx="649">
                  <c:v>88201918.365943789</c:v>
                </c:pt>
                <c:pt idx="650">
                  <c:v>88201918.365943789</c:v>
                </c:pt>
                <c:pt idx="651">
                  <c:v>88201918.365943789</c:v>
                </c:pt>
                <c:pt idx="652">
                  <c:v>88201918.365943789</c:v>
                </c:pt>
                <c:pt idx="653">
                  <c:v>88201918.365943789</c:v>
                </c:pt>
                <c:pt idx="654">
                  <c:v>88201918.365943789</c:v>
                </c:pt>
                <c:pt idx="655">
                  <c:v>88201918.365943789</c:v>
                </c:pt>
                <c:pt idx="656">
                  <c:v>88201918.365943789</c:v>
                </c:pt>
                <c:pt idx="657">
                  <c:v>88201918.365943789</c:v>
                </c:pt>
                <c:pt idx="658">
                  <c:v>88201918.365943789</c:v>
                </c:pt>
                <c:pt idx="659">
                  <c:v>88201918.365943789</c:v>
                </c:pt>
                <c:pt idx="660">
                  <c:v>88201918.365943789</c:v>
                </c:pt>
                <c:pt idx="661">
                  <c:v>88201918.365943789</c:v>
                </c:pt>
                <c:pt idx="662">
                  <c:v>88201918.365943789</c:v>
                </c:pt>
                <c:pt idx="663">
                  <c:v>88201918.365943789</c:v>
                </c:pt>
                <c:pt idx="664">
                  <c:v>88201918.365943789</c:v>
                </c:pt>
                <c:pt idx="665">
                  <c:v>88201918.365943789</c:v>
                </c:pt>
                <c:pt idx="666">
                  <c:v>88201918.365943789</c:v>
                </c:pt>
                <c:pt idx="667">
                  <c:v>88201918.365943789</c:v>
                </c:pt>
                <c:pt idx="668">
                  <c:v>88201918.365943789</c:v>
                </c:pt>
                <c:pt idx="669">
                  <c:v>88201918.365943789</c:v>
                </c:pt>
                <c:pt idx="670">
                  <c:v>88201918.365943789</c:v>
                </c:pt>
                <c:pt idx="671">
                  <c:v>88201918.365943789</c:v>
                </c:pt>
                <c:pt idx="672">
                  <c:v>88201918.365943789</c:v>
                </c:pt>
                <c:pt idx="673">
                  <c:v>88201918.365943789</c:v>
                </c:pt>
                <c:pt idx="674">
                  <c:v>88201918.365943789</c:v>
                </c:pt>
                <c:pt idx="675">
                  <c:v>88201918.365943789</c:v>
                </c:pt>
                <c:pt idx="676">
                  <c:v>88201918.365943789</c:v>
                </c:pt>
                <c:pt idx="677">
                  <c:v>88201918.365943789</c:v>
                </c:pt>
                <c:pt idx="678">
                  <c:v>88201918.365943789</c:v>
                </c:pt>
                <c:pt idx="679">
                  <c:v>88201918.365943789</c:v>
                </c:pt>
                <c:pt idx="680">
                  <c:v>88201918.365943789</c:v>
                </c:pt>
                <c:pt idx="681">
                  <c:v>88201918.365943789</c:v>
                </c:pt>
                <c:pt idx="682">
                  <c:v>88201918.365943789</c:v>
                </c:pt>
                <c:pt idx="683">
                  <c:v>88201918.365943789</c:v>
                </c:pt>
                <c:pt idx="684">
                  <c:v>88201918.365943789</c:v>
                </c:pt>
                <c:pt idx="685">
                  <c:v>88201918.365943789</c:v>
                </c:pt>
                <c:pt idx="686">
                  <c:v>88201918.365943789</c:v>
                </c:pt>
                <c:pt idx="687">
                  <c:v>88201918.365943789</c:v>
                </c:pt>
                <c:pt idx="688">
                  <c:v>88201918.365943789</c:v>
                </c:pt>
                <c:pt idx="689">
                  <c:v>88201918.365943789</c:v>
                </c:pt>
                <c:pt idx="690">
                  <c:v>88201918.365943789</c:v>
                </c:pt>
                <c:pt idx="691">
                  <c:v>88201918.365943789</c:v>
                </c:pt>
                <c:pt idx="692">
                  <c:v>88201918.365943789</c:v>
                </c:pt>
                <c:pt idx="693">
                  <c:v>88201918.365943789</c:v>
                </c:pt>
                <c:pt idx="694">
                  <c:v>88201918.365943789</c:v>
                </c:pt>
                <c:pt idx="695">
                  <c:v>88201918.365943789</c:v>
                </c:pt>
                <c:pt idx="696">
                  <c:v>88201918.365943789</c:v>
                </c:pt>
                <c:pt idx="697">
                  <c:v>88201918.365943789</c:v>
                </c:pt>
                <c:pt idx="698">
                  <c:v>88201918.365943789</c:v>
                </c:pt>
                <c:pt idx="699">
                  <c:v>88201918.365943789</c:v>
                </c:pt>
                <c:pt idx="700">
                  <c:v>88201918.365943789</c:v>
                </c:pt>
                <c:pt idx="701">
                  <c:v>88201918.365943789</c:v>
                </c:pt>
                <c:pt idx="702">
                  <c:v>88201918.365943789</c:v>
                </c:pt>
                <c:pt idx="703">
                  <c:v>88201918.365943789</c:v>
                </c:pt>
                <c:pt idx="704">
                  <c:v>88201918.365943789</c:v>
                </c:pt>
                <c:pt idx="705">
                  <c:v>88201918.365943789</c:v>
                </c:pt>
                <c:pt idx="706">
                  <c:v>88201918.365943789</c:v>
                </c:pt>
                <c:pt idx="707">
                  <c:v>88201918.365943789</c:v>
                </c:pt>
                <c:pt idx="708">
                  <c:v>88201918.365943789</c:v>
                </c:pt>
                <c:pt idx="709">
                  <c:v>88201918.365943789</c:v>
                </c:pt>
                <c:pt idx="710">
                  <c:v>88201918.365943789</c:v>
                </c:pt>
                <c:pt idx="711">
                  <c:v>88201918.365943789</c:v>
                </c:pt>
                <c:pt idx="712">
                  <c:v>88201918.365943789</c:v>
                </c:pt>
                <c:pt idx="713">
                  <c:v>88201918.365943789</c:v>
                </c:pt>
                <c:pt idx="714">
                  <c:v>88201918.365943789</c:v>
                </c:pt>
                <c:pt idx="715">
                  <c:v>88201918.365943789</c:v>
                </c:pt>
                <c:pt idx="716">
                  <c:v>88201918.365943789</c:v>
                </c:pt>
                <c:pt idx="717">
                  <c:v>88201918.365943789</c:v>
                </c:pt>
                <c:pt idx="718">
                  <c:v>88201918.365943789</c:v>
                </c:pt>
                <c:pt idx="719">
                  <c:v>88201918.365943789</c:v>
                </c:pt>
                <c:pt idx="720">
                  <c:v>88201918.365943789</c:v>
                </c:pt>
                <c:pt idx="721">
                  <c:v>88201918.365943789</c:v>
                </c:pt>
                <c:pt idx="722">
                  <c:v>88201918.365943789</c:v>
                </c:pt>
                <c:pt idx="723">
                  <c:v>88201918.365943789</c:v>
                </c:pt>
                <c:pt idx="724">
                  <c:v>88201918.365943789</c:v>
                </c:pt>
                <c:pt idx="725">
                  <c:v>88201918.365943789</c:v>
                </c:pt>
                <c:pt idx="726">
                  <c:v>88201918.365943789</c:v>
                </c:pt>
                <c:pt idx="727">
                  <c:v>88201918.365943789</c:v>
                </c:pt>
                <c:pt idx="728">
                  <c:v>88201918.365943789</c:v>
                </c:pt>
                <c:pt idx="729">
                  <c:v>88201918.365943789</c:v>
                </c:pt>
                <c:pt idx="730">
                  <c:v>88201918.365943789</c:v>
                </c:pt>
                <c:pt idx="731">
                  <c:v>88201918.365943789</c:v>
                </c:pt>
                <c:pt idx="732">
                  <c:v>88201918.365943789</c:v>
                </c:pt>
                <c:pt idx="733">
                  <c:v>88201918.365943789</c:v>
                </c:pt>
                <c:pt idx="734">
                  <c:v>88201918.365943789</c:v>
                </c:pt>
                <c:pt idx="735">
                  <c:v>88201918.365943789</c:v>
                </c:pt>
                <c:pt idx="736">
                  <c:v>88201918.365943789</c:v>
                </c:pt>
                <c:pt idx="737">
                  <c:v>88201918.365943789</c:v>
                </c:pt>
                <c:pt idx="738">
                  <c:v>88201918.365943789</c:v>
                </c:pt>
                <c:pt idx="739">
                  <c:v>88201918.365943789</c:v>
                </c:pt>
                <c:pt idx="740">
                  <c:v>88201918.365943789</c:v>
                </c:pt>
                <c:pt idx="741">
                  <c:v>88201918.365943789</c:v>
                </c:pt>
                <c:pt idx="742">
                  <c:v>88201918.365943789</c:v>
                </c:pt>
                <c:pt idx="743">
                  <c:v>88201918.365943789</c:v>
                </c:pt>
                <c:pt idx="744">
                  <c:v>88201918.365943789</c:v>
                </c:pt>
                <c:pt idx="745">
                  <c:v>88201918.365943789</c:v>
                </c:pt>
                <c:pt idx="746">
                  <c:v>88201918.365943789</c:v>
                </c:pt>
                <c:pt idx="747">
                  <c:v>88201918.365943789</c:v>
                </c:pt>
                <c:pt idx="748">
                  <c:v>88201918.365943789</c:v>
                </c:pt>
                <c:pt idx="749">
                  <c:v>88201918.365943789</c:v>
                </c:pt>
                <c:pt idx="750">
                  <c:v>88201918.365943789</c:v>
                </c:pt>
                <c:pt idx="751">
                  <c:v>88201918.365943789</c:v>
                </c:pt>
                <c:pt idx="752">
                  <c:v>88201918.365943789</c:v>
                </c:pt>
                <c:pt idx="753">
                  <c:v>88201918.365943789</c:v>
                </c:pt>
                <c:pt idx="754">
                  <c:v>88201918.365943789</c:v>
                </c:pt>
                <c:pt idx="755">
                  <c:v>88201918.365943789</c:v>
                </c:pt>
                <c:pt idx="756">
                  <c:v>88201918.365943789</c:v>
                </c:pt>
                <c:pt idx="757">
                  <c:v>88201918.365943789</c:v>
                </c:pt>
                <c:pt idx="758">
                  <c:v>88201918.365943789</c:v>
                </c:pt>
                <c:pt idx="759">
                  <c:v>88201918.365943789</c:v>
                </c:pt>
                <c:pt idx="760">
                  <c:v>88201918.365943789</c:v>
                </c:pt>
                <c:pt idx="761">
                  <c:v>88201918.365943789</c:v>
                </c:pt>
                <c:pt idx="762">
                  <c:v>88201918.365943789</c:v>
                </c:pt>
                <c:pt idx="763">
                  <c:v>88201918.365943789</c:v>
                </c:pt>
                <c:pt idx="764">
                  <c:v>88201918.365943789</c:v>
                </c:pt>
                <c:pt idx="765">
                  <c:v>88201918.365943789</c:v>
                </c:pt>
                <c:pt idx="766">
                  <c:v>88201918.365943789</c:v>
                </c:pt>
                <c:pt idx="767">
                  <c:v>88201918.365943789</c:v>
                </c:pt>
                <c:pt idx="768">
                  <c:v>88201918.365943789</c:v>
                </c:pt>
                <c:pt idx="769">
                  <c:v>88201918.365943789</c:v>
                </c:pt>
                <c:pt idx="770">
                  <c:v>88201918.365943789</c:v>
                </c:pt>
                <c:pt idx="771">
                  <c:v>88201918.365943789</c:v>
                </c:pt>
                <c:pt idx="772">
                  <c:v>88201918.365943789</c:v>
                </c:pt>
                <c:pt idx="773">
                  <c:v>88201918.365943789</c:v>
                </c:pt>
                <c:pt idx="774">
                  <c:v>88201918.365943789</c:v>
                </c:pt>
                <c:pt idx="775">
                  <c:v>88201918.365943789</c:v>
                </c:pt>
                <c:pt idx="776">
                  <c:v>88201918.365943789</c:v>
                </c:pt>
                <c:pt idx="777">
                  <c:v>88201918.365943789</c:v>
                </c:pt>
                <c:pt idx="778">
                  <c:v>88201918.365943789</c:v>
                </c:pt>
                <c:pt idx="779">
                  <c:v>88201918.365943789</c:v>
                </c:pt>
                <c:pt idx="780">
                  <c:v>88201918.365943789</c:v>
                </c:pt>
                <c:pt idx="781">
                  <c:v>88201918.365943789</c:v>
                </c:pt>
                <c:pt idx="782">
                  <c:v>88201918.365943789</c:v>
                </c:pt>
                <c:pt idx="783">
                  <c:v>88201918.365943789</c:v>
                </c:pt>
                <c:pt idx="784">
                  <c:v>88201918.365943789</c:v>
                </c:pt>
                <c:pt idx="785">
                  <c:v>88201918.365943789</c:v>
                </c:pt>
                <c:pt idx="786">
                  <c:v>88201918.365943789</c:v>
                </c:pt>
                <c:pt idx="787">
                  <c:v>88201918.365943789</c:v>
                </c:pt>
                <c:pt idx="788">
                  <c:v>88201918.365943789</c:v>
                </c:pt>
                <c:pt idx="789">
                  <c:v>88201918.365943789</c:v>
                </c:pt>
                <c:pt idx="790">
                  <c:v>88201918.365943789</c:v>
                </c:pt>
                <c:pt idx="791">
                  <c:v>88201918.365943789</c:v>
                </c:pt>
                <c:pt idx="792">
                  <c:v>88201918.365943789</c:v>
                </c:pt>
                <c:pt idx="793">
                  <c:v>88201918.365943789</c:v>
                </c:pt>
                <c:pt idx="794">
                  <c:v>88201918.365943789</c:v>
                </c:pt>
                <c:pt idx="795">
                  <c:v>88201918.365943789</c:v>
                </c:pt>
                <c:pt idx="796">
                  <c:v>88201918.365943789</c:v>
                </c:pt>
                <c:pt idx="797">
                  <c:v>88201918.365943789</c:v>
                </c:pt>
                <c:pt idx="798">
                  <c:v>88201918.365943789</c:v>
                </c:pt>
                <c:pt idx="799">
                  <c:v>88201918.365943789</c:v>
                </c:pt>
                <c:pt idx="800">
                  <c:v>88201918.365943789</c:v>
                </c:pt>
                <c:pt idx="801">
                  <c:v>88201918.365943789</c:v>
                </c:pt>
                <c:pt idx="802">
                  <c:v>88201918.365943789</c:v>
                </c:pt>
                <c:pt idx="803">
                  <c:v>88201918.365943789</c:v>
                </c:pt>
                <c:pt idx="804">
                  <c:v>88201918.365943789</c:v>
                </c:pt>
                <c:pt idx="805">
                  <c:v>88201918.365943789</c:v>
                </c:pt>
                <c:pt idx="806">
                  <c:v>88201918.365943789</c:v>
                </c:pt>
                <c:pt idx="807">
                  <c:v>88201918.365943789</c:v>
                </c:pt>
                <c:pt idx="808">
                  <c:v>88201918.365943789</c:v>
                </c:pt>
                <c:pt idx="809">
                  <c:v>88201918.365943789</c:v>
                </c:pt>
                <c:pt idx="810">
                  <c:v>88201918.365943789</c:v>
                </c:pt>
                <c:pt idx="811">
                  <c:v>88201918.365943789</c:v>
                </c:pt>
                <c:pt idx="812">
                  <c:v>88201918.365943789</c:v>
                </c:pt>
                <c:pt idx="813">
                  <c:v>88201918.365943789</c:v>
                </c:pt>
                <c:pt idx="814">
                  <c:v>88201918.365943789</c:v>
                </c:pt>
                <c:pt idx="815">
                  <c:v>88201918.365943789</c:v>
                </c:pt>
                <c:pt idx="816">
                  <c:v>88201918.365943789</c:v>
                </c:pt>
                <c:pt idx="817">
                  <c:v>88201918.365943789</c:v>
                </c:pt>
                <c:pt idx="818">
                  <c:v>88201918.365943789</c:v>
                </c:pt>
                <c:pt idx="819">
                  <c:v>88201918.365943789</c:v>
                </c:pt>
                <c:pt idx="820">
                  <c:v>88201918.365943789</c:v>
                </c:pt>
                <c:pt idx="821">
                  <c:v>88201918.365943789</c:v>
                </c:pt>
                <c:pt idx="822">
                  <c:v>88201918.365943789</c:v>
                </c:pt>
                <c:pt idx="823">
                  <c:v>88201918.365943789</c:v>
                </c:pt>
                <c:pt idx="824">
                  <c:v>88201918.365943789</c:v>
                </c:pt>
                <c:pt idx="825">
                  <c:v>88201918.365943789</c:v>
                </c:pt>
                <c:pt idx="826">
                  <c:v>88201918.365943789</c:v>
                </c:pt>
                <c:pt idx="827">
                  <c:v>88201918.365943789</c:v>
                </c:pt>
                <c:pt idx="828">
                  <c:v>88201918.365943789</c:v>
                </c:pt>
                <c:pt idx="829">
                  <c:v>88201918.365943789</c:v>
                </c:pt>
                <c:pt idx="830">
                  <c:v>88201918.365943789</c:v>
                </c:pt>
                <c:pt idx="831">
                  <c:v>88201918.365943789</c:v>
                </c:pt>
                <c:pt idx="832">
                  <c:v>88201918.365943789</c:v>
                </c:pt>
                <c:pt idx="833">
                  <c:v>88201918.365943789</c:v>
                </c:pt>
                <c:pt idx="834">
                  <c:v>88201918.365943789</c:v>
                </c:pt>
                <c:pt idx="835">
                  <c:v>88201918.365943789</c:v>
                </c:pt>
                <c:pt idx="836">
                  <c:v>88201918.365943789</c:v>
                </c:pt>
                <c:pt idx="837">
                  <c:v>88201918.365943789</c:v>
                </c:pt>
                <c:pt idx="838">
                  <c:v>88201918.365943789</c:v>
                </c:pt>
                <c:pt idx="839">
                  <c:v>88201918.365943789</c:v>
                </c:pt>
                <c:pt idx="840">
                  <c:v>88201918.365943789</c:v>
                </c:pt>
                <c:pt idx="841">
                  <c:v>88201918.365943789</c:v>
                </c:pt>
                <c:pt idx="842">
                  <c:v>88201918.365943789</c:v>
                </c:pt>
                <c:pt idx="843">
                  <c:v>88201918.365943789</c:v>
                </c:pt>
                <c:pt idx="844">
                  <c:v>88201918.365943789</c:v>
                </c:pt>
                <c:pt idx="845">
                  <c:v>88201918.365943789</c:v>
                </c:pt>
                <c:pt idx="846">
                  <c:v>88201918.365943789</c:v>
                </c:pt>
                <c:pt idx="847">
                  <c:v>88201918.365943789</c:v>
                </c:pt>
                <c:pt idx="848">
                  <c:v>88201918.365943789</c:v>
                </c:pt>
                <c:pt idx="849">
                  <c:v>88201918.365943789</c:v>
                </c:pt>
                <c:pt idx="850">
                  <c:v>88201918.365943789</c:v>
                </c:pt>
                <c:pt idx="851">
                  <c:v>88201918.365943789</c:v>
                </c:pt>
                <c:pt idx="852">
                  <c:v>88201918.365943789</c:v>
                </c:pt>
                <c:pt idx="853">
                  <c:v>88201918.365943789</c:v>
                </c:pt>
                <c:pt idx="854">
                  <c:v>88201918.365943789</c:v>
                </c:pt>
                <c:pt idx="855">
                  <c:v>88201918.365943789</c:v>
                </c:pt>
                <c:pt idx="856">
                  <c:v>88201918.365943789</c:v>
                </c:pt>
                <c:pt idx="857">
                  <c:v>88201918.365943789</c:v>
                </c:pt>
                <c:pt idx="858">
                  <c:v>88201918.365943789</c:v>
                </c:pt>
                <c:pt idx="859">
                  <c:v>88201918.365943789</c:v>
                </c:pt>
                <c:pt idx="860">
                  <c:v>88201918.365943789</c:v>
                </c:pt>
                <c:pt idx="861">
                  <c:v>88201918.365943789</c:v>
                </c:pt>
                <c:pt idx="862">
                  <c:v>88201918.365943789</c:v>
                </c:pt>
                <c:pt idx="863">
                  <c:v>88201918.365943789</c:v>
                </c:pt>
                <c:pt idx="864">
                  <c:v>88201918.365943789</c:v>
                </c:pt>
                <c:pt idx="865">
                  <c:v>88201918.365943789</c:v>
                </c:pt>
                <c:pt idx="866">
                  <c:v>88201918.365943789</c:v>
                </c:pt>
                <c:pt idx="867">
                  <c:v>88201918.365943789</c:v>
                </c:pt>
                <c:pt idx="868">
                  <c:v>88201918.365943789</c:v>
                </c:pt>
                <c:pt idx="869">
                  <c:v>88201918.365943789</c:v>
                </c:pt>
                <c:pt idx="870">
                  <c:v>88201918.365943789</c:v>
                </c:pt>
                <c:pt idx="871">
                  <c:v>88201918.365943789</c:v>
                </c:pt>
                <c:pt idx="872">
                  <c:v>88201918.365943789</c:v>
                </c:pt>
                <c:pt idx="873">
                  <c:v>88201918.365943789</c:v>
                </c:pt>
                <c:pt idx="874">
                  <c:v>88201918.365943789</c:v>
                </c:pt>
                <c:pt idx="875">
                  <c:v>88201918.365943789</c:v>
                </c:pt>
                <c:pt idx="876">
                  <c:v>88201918.365943789</c:v>
                </c:pt>
                <c:pt idx="877">
                  <c:v>88201918.365943789</c:v>
                </c:pt>
                <c:pt idx="878">
                  <c:v>88201918.365943789</c:v>
                </c:pt>
                <c:pt idx="879">
                  <c:v>88201918.365943789</c:v>
                </c:pt>
                <c:pt idx="880">
                  <c:v>88201918.365943789</c:v>
                </c:pt>
                <c:pt idx="881">
                  <c:v>88201918.365943789</c:v>
                </c:pt>
                <c:pt idx="882">
                  <c:v>88201918.365943789</c:v>
                </c:pt>
                <c:pt idx="883">
                  <c:v>88201918.365943789</c:v>
                </c:pt>
                <c:pt idx="884">
                  <c:v>88201918.365943789</c:v>
                </c:pt>
                <c:pt idx="885">
                  <c:v>88201918.365943789</c:v>
                </c:pt>
                <c:pt idx="886">
                  <c:v>88201918.365943789</c:v>
                </c:pt>
                <c:pt idx="887">
                  <c:v>88201918.365943789</c:v>
                </c:pt>
                <c:pt idx="888">
                  <c:v>88201918.365943789</c:v>
                </c:pt>
                <c:pt idx="889">
                  <c:v>88201918.365943789</c:v>
                </c:pt>
                <c:pt idx="890">
                  <c:v>88201918.365943789</c:v>
                </c:pt>
                <c:pt idx="891">
                  <c:v>88201918.365943789</c:v>
                </c:pt>
                <c:pt idx="892">
                  <c:v>88201918.365943789</c:v>
                </c:pt>
                <c:pt idx="893">
                  <c:v>88201918.365943789</c:v>
                </c:pt>
                <c:pt idx="894">
                  <c:v>88201918.365943789</c:v>
                </c:pt>
                <c:pt idx="895">
                  <c:v>88201918.365943789</c:v>
                </c:pt>
                <c:pt idx="896">
                  <c:v>88201918.365943789</c:v>
                </c:pt>
                <c:pt idx="897">
                  <c:v>88201918.365943789</c:v>
                </c:pt>
                <c:pt idx="898">
                  <c:v>88201918.365943789</c:v>
                </c:pt>
                <c:pt idx="899">
                  <c:v>88201918.365943789</c:v>
                </c:pt>
                <c:pt idx="900">
                  <c:v>88201918.365943789</c:v>
                </c:pt>
                <c:pt idx="901">
                  <c:v>88201918.365943789</c:v>
                </c:pt>
                <c:pt idx="902">
                  <c:v>88201918.365943789</c:v>
                </c:pt>
                <c:pt idx="903">
                  <c:v>88201918.365943789</c:v>
                </c:pt>
                <c:pt idx="904">
                  <c:v>88201918.365943789</c:v>
                </c:pt>
                <c:pt idx="905">
                  <c:v>88201918.365943789</c:v>
                </c:pt>
                <c:pt idx="906">
                  <c:v>88201918.365943789</c:v>
                </c:pt>
                <c:pt idx="907">
                  <c:v>88201918.365943789</c:v>
                </c:pt>
                <c:pt idx="908">
                  <c:v>88201918.365943789</c:v>
                </c:pt>
                <c:pt idx="909">
                  <c:v>88201918.365943789</c:v>
                </c:pt>
                <c:pt idx="910">
                  <c:v>88201918.365943789</c:v>
                </c:pt>
                <c:pt idx="911">
                  <c:v>88201918.365943789</c:v>
                </c:pt>
                <c:pt idx="912">
                  <c:v>88201918.365943789</c:v>
                </c:pt>
                <c:pt idx="913">
                  <c:v>88201918.365943789</c:v>
                </c:pt>
                <c:pt idx="914">
                  <c:v>88201918.365943789</c:v>
                </c:pt>
                <c:pt idx="915">
                  <c:v>88201918.365943789</c:v>
                </c:pt>
                <c:pt idx="916">
                  <c:v>88201918.365943789</c:v>
                </c:pt>
                <c:pt idx="917">
                  <c:v>88201918.365943789</c:v>
                </c:pt>
                <c:pt idx="918">
                  <c:v>88201918.365943789</c:v>
                </c:pt>
                <c:pt idx="919">
                  <c:v>88201918.365943789</c:v>
                </c:pt>
                <c:pt idx="920">
                  <c:v>88201918.365943789</c:v>
                </c:pt>
                <c:pt idx="921">
                  <c:v>88201918.365943789</c:v>
                </c:pt>
                <c:pt idx="922">
                  <c:v>88201918.365943789</c:v>
                </c:pt>
                <c:pt idx="923">
                  <c:v>88201918.365943789</c:v>
                </c:pt>
                <c:pt idx="924">
                  <c:v>88201918.365943789</c:v>
                </c:pt>
                <c:pt idx="925">
                  <c:v>88201918.365943789</c:v>
                </c:pt>
                <c:pt idx="926">
                  <c:v>88201918.365943789</c:v>
                </c:pt>
                <c:pt idx="927">
                  <c:v>88201918.365943789</c:v>
                </c:pt>
                <c:pt idx="928">
                  <c:v>88201918.365943789</c:v>
                </c:pt>
                <c:pt idx="929">
                  <c:v>88201918.365943789</c:v>
                </c:pt>
                <c:pt idx="930">
                  <c:v>88201918.365943789</c:v>
                </c:pt>
                <c:pt idx="931">
                  <c:v>88201918.365943789</c:v>
                </c:pt>
                <c:pt idx="932">
                  <c:v>88201918.365943789</c:v>
                </c:pt>
                <c:pt idx="933">
                  <c:v>88201918.365943789</c:v>
                </c:pt>
                <c:pt idx="934">
                  <c:v>88201918.365943789</c:v>
                </c:pt>
                <c:pt idx="935">
                  <c:v>88201918.365943789</c:v>
                </c:pt>
                <c:pt idx="936">
                  <c:v>88201918.365943789</c:v>
                </c:pt>
                <c:pt idx="937">
                  <c:v>88201918.365943789</c:v>
                </c:pt>
                <c:pt idx="938">
                  <c:v>88201918.365943789</c:v>
                </c:pt>
                <c:pt idx="939">
                  <c:v>88201918.365943789</c:v>
                </c:pt>
                <c:pt idx="940">
                  <c:v>88201918.365943789</c:v>
                </c:pt>
                <c:pt idx="941">
                  <c:v>88201918.365943789</c:v>
                </c:pt>
                <c:pt idx="942">
                  <c:v>88201918.365943789</c:v>
                </c:pt>
                <c:pt idx="943">
                  <c:v>88201918.365943789</c:v>
                </c:pt>
                <c:pt idx="944">
                  <c:v>88201918.365943789</c:v>
                </c:pt>
                <c:pt idx="945">
                  <c:v>88201918.365943789</c:v>
                </c:pt>
                <c:pt idx="946">
                  <c:v>88201918.365943789</c:v>
                </c:pt>
                <c:pt idx="947">
                  <c:v>88201918.365943789</c:v>
                </c:pt>
                <c:pt idx="948">
                  <c:v>88201918.365943789</c:v>
                </c:pt>
                <c:pt idx="949">
                  <c:v>88201918.365943789</c:v>
                </c:pt>
                <c:pt idx="950">
                  <c:v>88201918.365943789</c:v>
                </c:pt>
                <c:pt idx="951">
                  <c:v>88201918.365943789</c:v>
                </c:pt>
                <c:pt idx="952">
                  <c:v>88201918.365943789</c:v>
                </c:pt>
                <c:pt idx="953">
                  <c:v>88201918.365943789</c:v>
                </c:pt>
                <c:pt idx="954">
                  <c:v>88201918.365943789</c:v>
                </c:pt>
                <c:pt idx="955">
                  <c:v>88201918.365943789</c:v>
                </c:pt>
                <c:pt idx="956">
                  <c:v>88201918.365943789</c:v>
                </c:pt>
                <c:pt idx="957">
                  <c:v>88201918.365943789</c:v>
                </c:pt>
                <c:pt idx="958">
                  <c:v>88201918.365943789</c:v>
                </c:pt>
                <c:pt idx="959">
                  <c:v>88201918.365943789</c:v>
                </c:pt>
                <c:pt idx="960">
                  <c:v>88201918.365943789</c:v>
                </c:pt>
                <c:pt idx="961">
                  <c:v>88201918.365943789</c:v>
                </c:pt>
                <c:pt idx="962">
                  <c:v>88201918.365943789</c:v>
                </c:pt>
                <c:pt idx="963">
                  <c:v>88201918.365943789</c:v>
                </c:pt>
                <c:pt idx="964">
                  <c:v>88201918.365943789</c:v>
                </c:pt>
                <c:pt idx="965">
                  <c:v>88201918.365943789</c:v>
                </c:pt>
                <c:pt idx="966">
                  <c:v>88201918.365943789</c:v>
                </c:pt>
                <c:pt idx="967">
                  <c:v>88201918.365943789</c:v>
                </c:pt>
                <c:pt idx="968">
                  <c:v>88201918.365943789</c:v>
                </c:pt>
                <c:pt idx="969">
                  <c:v>88201918.365943789</c:v>
                </c:pt>
                <c:pt idx="970">
                  <c:v>88201918.365943789</c:v>
                </c:pt>
                <c:pt idx="971">
                  <c:v>88201918.365943789</c:v>
                </c:pt>
                <c:pt idx="972">
                  <c:v>88201918.365943789</c:v>
                </c:pt>
                <c:pt idx="973">
                  <c:v>88201918.365943789</c:v>
                </c:pt>
                <c:pt idx="974">
                  <c:v>88201918.365943789</c:v>
                </c:pt>
                <c:pt idx="975">
                  <c:v>88201918.365943789</c:v>
                </c:pt>
                <c:pt idx="976">
                  <c:v>88201918.365943789</c:v>
                </c:pt>
                <c:pt idx="977">
                  <c:v>88201918.365943789</c:v>
                </c:pt>
                <c:pt idx="978">
                  <c:v>88201918.365943789</c:v>
                </c:pt>
                <c:pt idx="979">
                  <c:v>88201918.365943789</c:v>
                </c:pt>
                <c:pt idx="980">
                  <c:v>88201918.365943789</c:v>
                </c:pt>
                <c:pt idx="981">
                  <c:v>88201918.365943789</c:v>
                </c:pt>
                <c:pt idx="982">
                  <c:v>88201918.365943789</c:v>
                </c:pt>
                <c:pt idx="983">
                  <c:v>88201918.365943789</c:v>
                </c:pt>
                <c:pt idx="984">
                  <c:v>88201918.365943789</c:v>
                </c:pt>
                <c:pt idx="985">
                  <c:v>88201918.365943789</c:v>
                </c:pt>
                <c:pt idx="986">
                  <c:v>88201918.365943789</c:v>
                </c:pt>
                <c:pt idx="987">
                  <c:v>88201918.365943789</c:v>
                </c:pt>
                <c:pt idx="988">
                  <c:v>88201918.365943789</c:v>
                </c:pt>
                <c:pt idx="989">
                  <c:v>88201918.365943789</c:v>
                </c:pt>
                <c:pt idx="990">
                  <c:v>88201918.365943789</c:v>
                </c:pt>
                <c:pt idx="991">
                  <c:v>88201918.365943789</c:v>
                </c:pt>
                <c:pt idx="992">
                  <c:v>88201918.365943789</c:v>
                </c:pt>
                <c:pt idx="993">
                  <c:v>88201918.365943789</c:v>
                </c:pt>
                <c:pt idx="994">
                  <c:v>88201918.365943789</c:v>
                </c:pt>
                <c:pt idx="995">
                  <c:v>88201918.365943789</c:v>
                </c:pt>
                <c:pt idx="996">
                  <c:v>88201918.365943789</c:v>
                </c:pt>
                <c:pt idx="997">
                  <c:v>88201918.365943789</c:v>
                </c:pt>
                <c:pt idx="998">
                  <c:v>88201918.365943789</c:v>
                </c:pt>
                <c:pt idx="999">
                  <c:v>88201918.365943789</c:v>
                </c:pt>
              </c:numCache>
            </c:numRef>
          </c:xVal>
          <c:yVal>
            <c:numRef>
              <c:f>'Expected Sales Forecast'!$N$178:$N$1177</c:f>
              <c:numCache>
                <c:formatCode>General</c:formatCode>
                <c:ptCount val="10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5.7780303847905121E-9</c:v>
                </c:pt>
                <c:pt idx="729">
                  <c:v>5.6787193039978464E-9</c:v>
                </c:pt>
                <c:pt idx="730">
                  <c:v>5.5806992921332797E-9</c:v>
                </c:pt>
                <c:pt idx="731">
                  <c:v>5.4839625454240817E-9</c:v>
                </c:pt>
                <c:pt idx="732">
                  <c:v>5.3885011107147328E-9</c:v>
                </c:pt>
                <c:pt idx="733">
                  <c:v>5.2943068904060337E-9</c:v>
                </c:pt>
                <c:pt idx="734">
                  <c:v>5.2013716473618289E-9</c:v>
                </c:pt>
                <c:pt idx="735">
                  <c:v>5.1096870097816045E-9</c:v>
                </c:pt>
                <c:pt idx="736">
                  <c:v>5.0192444760375193E-9</c:v>
                </c:pt>
                <c:pt idx="737">
                  <c:v>4.9300354194742386E-9</c:v>
                </c:pt>
                <c:pt idx="738">
                  <c:v>4.8420510931702255E-9</c:v>
                </c:pt>
                <c:pt idx="739">
                  <c:v>4.7552826346588976E-9</c:v>
                </c:pt>
                <c:pt idx="740">
                  <c:v>4.6697210706084657E-9</c:v>
                </c:pt>
                <c:pt idx="741">
                  <c:v>4.5853573214589311E-9</c:v>
                </c:pt>
                <c:pt idx="742">
                  <c:v>4.5021822060151E-9</c:v>
                </c:pt>
                <c:pt idx="743">
                  <c:v>4.4201864459942736E-9</c:v>
                </c:pt>
                <c:pt idx="744">
                  <c:v>4.3393606705274878E-9</c:v>
                </c:pt>
                <c:pt idx="745">
                  <c:v>4.2596954206130798E-9</c:v>
                </c:pt>
                <c:pt idx="746">
                  <c:v>4.1811811535215819E-9</c:v>
                </c:pt>
                <c:pt idx="747">
                  <c:v>4.1038082471507242E-9</c:v>
                </c:pt>
                <c:pt idx="748">
                  <c:v>4.0275670043297353E-9</c:v>
                </c:pt>
                <c:pt idx="749">
                  <c:v>3.9524476570717499E-9</c:v>
                </c:pt>
                <c:pt idx="750">
                  <c:v>3.8784403707735986E-9</c:v>
                </c:pt>
                <c:pt idx="751">
                  <c:v>3.805535248361946E-9</c:v>
                </c:pt>
                <c:pt idx="752">
                  <c:v>3.7337223343850532E-9</c:v>
                </c:pt>
                <c:pt idx="753">
                  <c:v>3.6629916190492719E-9</c:v>
                </c:pt>
                <c:pt idx="754">
                  <c:v>3.5933330421996171E-9</c:v>
                </c:pt>
                <c:pt idx="755">
                  <c:v>3.5247364972436267E-9</c:v>
                </c:pt>
                <c:pt idx="756">
                  <c:v>3.457191835017916E-9</c:v>
                </c:pt>
                <c:pt idx="757">
                  <c:v>3.3906888675967381E-9</c:v>
                </c:pt>
                <c:pt idx="758">
                  <c:v>3.3252173720420462E-9</c:v>
                </c:pt>
                <c:pt idx="759">
                  <c:v>3.2607670940944181E-9</c:v>
                </c:pt>
                <c:pt idx="760">
                  <c:v>3.1973277518044795E-9</c:v>
                </c:pt>
                <c:pt idx="761">
                  <c:v>3.1348890391042101E-9</c:v>
                </c:pt>
                <c:pt idx="762">
                  <c:v>3.0734406293178823E-9</c:v>
                </c:pt>
                <c:pt idx="763">
                  <c:v>3.012972178612096E-9</c:v>
                </c:pt>
                <c:pt idx="764">
                  <c:v>2.9534733293846991E-9</c:v>
                </c:pt>
                <c:pt idx="765">
                  <c:v>2.8949337135922E-9</c:v>
                </c:pt>
                <c:pt idx="766">
                  <c:v>2.8373429560154768E-9</c:v>
                </c:pt>
                <c:pt idx="767">
                  <c:v>2.780690677463506E-9</c:v>
                </c:pt>
                <c:pt idx="768">
                  <c:v>2.7249664979149437E-9</c:v>
                </c:pt>
                <c:pt idx="769">
                  <c:v>2.6701600395974174E-9</c:v>
                </c:pt>
                <c:pt idx="770">
                  <c:v>2.616260930004368E-9</c:v>
                </c:pt>
                <c:pt idx="771">
                  <c:v>2.5632588048494197E-9</c:v>
                </c:pt>
                <c:pt idx="772">
                  <c:v>2.5111433109581569E-9</c:v>
                </c:pt>
                <c:pt idx="773">
                  <c:v>2.459904109097357E-9</c:v>
                </c:pt>
                <c:pt idx="774">
                  <c:v>2.4095308767416328E-9</c:v>
                </c:pt>
                <c:pt idx="775">
                  <c:v>2.3600133107776044E-9</c:v>
                </c:pt>
                <c:pt idx="776">
                  <c:v>2.3113411301455919E-9</c:v>
                </c:pt>
                <c:pt idx="777">
                  <c:v>2.2635040784190331E-9</c:v>
                </c:pt>
                <c:pt idx="778">
                  <c:v>2.2164919263216723E-9</c:v>
                </c:pt>
                <c:pt idx="779">
                  <c:v>2.1702944741827759E-9</c:v>
                </c:pt>
                <c:pt idx="780">
                  <c:v>2.1249015543304969E-9</c:v>
                </c:pt>
                <c:pt idx="781">
                  <c:v>2.0803030334236757E-9</c:v>
                </c:pt>
                <c:pt idx="782">
                  <c:v>2.0364888147222729E-9</c:v>
                </c:pt>
                <c:pt idx="783">
                  <c:v>1.9934488402967727E-9</c:v>
                </c:pt>
                <c:pt idx="784">
                  <c:v>1.9511730931767933E-9</c:v>
                </c:pt>
                <c:pt idx="785">
                  <c:v>1.9096515994393035E-9</c:v>
                </c:pt>
                <c:pt idx="786">
                  <c:v>1.8688744302367379E-9</c:v>
                </c:pt>
                <c:pt idx="787">
                  <c:v>1.8288317037654354E-9</c:v>
                </c:pt>
                <c:pt idx="788">
                  <c:v>1.7895135871747568E-9</c:v>
                </c:pt>
                <c:pt idx="789">
                  <c:v>1.7509102984173582E-9</c:v>
                </c:pt>
                <c:pt idx="790">
                  <c:v>1.7130121080409906E-9</c:v>
                </c:pt>
                <c:pt idx="791">
                  <c:v>1.6758093409223756E-9</c:v>
                </c:pt>
                <c:pt idx="792">
                  <c:v>1.6392923779435524E-9</c:v>
                </c:pt>
                <c:pt idx="793">
                  <c:v>1.6034516576112796E-9</c:v>
                </c:pt>
                <c:pt idx="794">
                  <c:v>1.5682776776199442E-9</c:v>
                </c:pt>
                <c:pt idx="795">
                  <c:v>1.5337609963585801E-9</c:v>
                </c:pt>
                <c:pt idx="796">
                  <c:v>1.4998922343624872E-9</c:v>
                </c:pt>
                <c:pt idx="797">
                  <c:v>1.4666620757100922E-9</c:v>
                </c:pt>
                <c:pt idx="798">
                  <c:v>1.4340612693655717E-9</c:v>
                </c:pt>
                <c:pt idx="799">
                  <c:v>1.4020806304679074E-9</c:v>
                </c:pt>
                <c:pt idx="800">
                  <c:v>1.3707110415669229E-9</c:v>
                </c:pt>
                <c:pt idx="801">
                  <c:v>1.3399434538070035E-9</c:v>
                </c:pt>
                <c:pt idx="802">
                  <c:v>1.309768888059074E-9</c:v>
                </c:pt>
                <c:pt idx="803">
                  <c:v>1.2801784360015563E-9</c:v>
                </c:pt>
                <c:pt idx="804">
                  <c:v>1.2511632611509144E-9</c:v>
                </c:pt>
                <c:pt idx="805">
                  <c:v>1.2227145998425224E-9</c:v>
                </c:pt>
                <c:pt idx="806">
                  <c:v>1.1948237621624915E-9</c:v>
                </c:pt>
                <c:pt idx="807">
                  <c:v>1.1674821328312043E-9</c:v>
                </c:pt>
                <c:pt idx="808">
                  <c:v>1.1406811720392211E-9</c:v>
                </c:pt>
                <c:pt idx="809">
                  <c:v>1.1144124162363107E-9</c:v>
                </c:pt>
                <c:pt idx="810">
                  <c:v>1.0886674788743009E-9</c:v>
                </c:pt>
                <c:pt idx="811">
                  <c:v>1.0634380511045074E-9</c:v>
                </c:pt>
                <c:pt idx="812">
                  <c:v>1.0387159024304469E-9</c:v>
                </c:pt>
                <c:pt idx="813">
                  <c:v>1.0144928813166185E-9</c:v>
                </c:pt>
                <c:pt idx="814">
                  <c:v>9.9076091575406037E-10</c:v>
                </c:pt>
                <c:pt idx="815">
                  <c:v>9.675120137834728E-10</c:v>
                </c:pt>
                <c:pt idx="816">
                  <c:v>9.447382639766407E-10</c:v>
                </c:pt>
                <c:pt idx="817">
                  <c:v>9.2243183587693593E-10</c:v>
                </c:pt>
                <c:pt idx="818">
                  <c:v>9.0058498039964762E-10</c:v>
                </c:pt>
                <c:pt idx="819">
                  <c:v>8.7919003019292992E-10</c:v>
                </c:pt>
                <c:pt idx="820">
                  <c:v>8.5823939996011536E-10</c:v>
                </c:pt>
                <c:pt idx="821">
                  <c:v>8.3772558674418926E-10</c:v>
                </c:pt>
                <c:pt idx="822">
                  <c:v>8.176411701751732E-10</c:v>
                </c:pt>
                <c:pt idx="823">
                  <c:v>7.9797881268121863E-10</c:v>
                </c:pt>
                <c:pt idx="824">
                  <c:v>7.7873125966416114E-10</c:v>
                </c:pt>
                <c:pt idx="825">
                  <c:v>7.5989133964033104E-10</c:v>
                </c:pt>
                <c:pt idx="826">
                  <c:v>7.4145196434736807E-10</c:v>
                </c:pt>
                <c:pt idx="827">
                  <c:v>7.234061288178456E-10</c:v>
                </c:pt>
                <c:pt idx="828">
                  <c:v>7.0574691142044112E-10</c:v>
                </c:pt>
                <c:pt idx="829">
                  <c:v>6.8846747386945134E-10</c:v>
                </c:pt>
                <c:pt idx="830">
                  <c:v>6.7156106120339349E-10</c:v>
                </c:pt>
                <c:pt idx="831">
                  <c:v>6.5502100173347794E-10</c:v>
                </c:pt>
                <c:pt idx="832">
                  <c:v>6.3884070696269515E-10</c:v>
                </c:pt>
                <c:pt idx="833">
                  <c:v>6.2301367147629066E-10</c:v>
                </c:pt>
                <c:pt idx="834">
                  <c:v>6.075334728043616E-10</c:v>
                </c:pt>
                <c:pt idx="835">
                  <c:v>5.9239377125734855E-10</c:v>
                </c:pt>
                <c:pt idx="836">
                  <c:v>5.7758830973513872E-10</c:v>
                </c:pt>
                <c:pt idx="837">
                  <c:v>5.6311091351054837E-10</c:v>
                </c:pt>
                <c:pt idx="838">
                  <c:v>5.4895548998789298E-10</c:v>
                </c:pt>
                <c:pt idx="839">
                  <c:v>5.3511602843739968E-10</c:v>
                </c:pt>
                <c:pt idx="840">
                  <c:v>5.2158659970615692E-10</c:v>
                </c:pt>
                <c:pt idx="841">
                  <c:v>5.08361355906347E-10</c:v>
                </c:pt>
                <c:pt idx="842">
                  <c:v>4.9543453008144599E-10</c:v>
                </c:pt>
                <c:pt idx="843">
                  <c:v>4.8280043585111943E-10</c:v>
                </c:pt>
                <c:pt idx="844">
                  <c:v>4.7045346703548675E-10</c:v>
                </c:pt>
                <c:pt idx="845">
                  <c:v>4.5838809725946773E-10</c:v>
                </c:pt>
                <c:pt idx="846">
                  <c:v>4.465988795378722E-10</c:v>
                </c:pt>
                <c:pt idx="847">
                  <c:v>4.3508044584193108E-10</c:v>
                </c:pt>
                <c:pt idx="848">
                  <c:v>4.2382750664791064E-10</c:v>
                </c:pt>
                <c:pt idx="849">
                  <c:v>4.1283485046849541E-10</c:v>
                </c:pt>
                <c:pt idx="850">
                  <c:v>4.0209734336756743E-10</c:v>
                </c:pt>
                <c:pt idx="851">
                  <c:v>3.9160992845904891E-10</c:v>
                </c:pt>
                <c:pt idx="852">
                  <c:v>3.8136762539041743E-10</c:v>
                </c:pt>
                <c:pt idx="853">
                  <c:v>3.7136552981154476E-10</c:v>
                </c:pt>
                <c:pt idx="854">
                  <c:v>3.6159881282945669E-10</c:v>
                </c:pt>
                <c:pt idx="855">
                  <c:v>3.5206272044963604E-10</c:v>
                </c:pt>
                <c:pt idx="856">
                  <c:v>3.4275257300445942E-10</c:v>
                </c:pt>
                <c:pt idx="857">
                  <c:v>3.336637645693666E-10</c:v>
                </c:pt>
                <c:pt idx="858">
                  <c:v>3.2479176236733126E-10</c:v>
                </c:pt>
                <c:pt idx="859">
                  <c:v>3.1613210616222251E-10</c:v>
                </c:pt>
                <c:pt idx="860">
                  <c:v>3.076804076415999E-10</c:v>
                </c:pt>
                <c:pt idx="861">
                  <c:v>2.9943234978951308E-10</c:v>
                </c:pt>
                <c:pt idx="862">
                  <c:v>2.9138368624983341E-10</c:v>
                </c:pt>
                <c:pt idx="863">
                  <c:v>2.8353024068066721E-10</c:v>
                </c:pt>
                <c:pt idx="864">
                  <c:v>2.7586790610035745E-10</c:v>
                </c:pt>
                <c:pt idx="865">
                  <c:v>2.6839264422560471E-10</c:v>
                </c:pt>
                <c:pt idx="866">
                  <c:v>2.6110048480219862E-10</c:v>
                </c:pt>
                <c:pt idx="867">
                  <c:v>2.5398752492886464E-10</c:v>
                </c:pt>
                <c:pt idx="868">
                  <c:v>2.4704992837470222E-10</c:v>
                </c:pt>
                <c:pt idx="869">
                  <c:v>2.4028392489069623E-10</c:v>
                </c:pt>
                <c:pt idx="870">
                  <c:v>2.3368580951576443E-10</c:v>
                </c:pt>
                <c:pt idx="871">
                  <c:v>2.272519418777924E-10</c:v>
                </c:pt>
                <c:pt idx="872">
                  <c:v>2.2097874549011024E-10</c:v>
                </c:pt>
                <c:pt idx="873">
                  <c:v>2.1486270704383508E-10</c:v>
                </c:pt>
                <c:pt idx="874">
                  <c:v>2.089003756965162E-10</c:v>
                </c:pt>
                <c:pt idx="875">
                  <c:v>2.0308836235748856E-10</c:v>
                </c:pt>
                <c:pt idx="876">
                  <c:v>1.9742333897035092E-10</c:v>
                </c:pt>
                <c:pt idx="877">
                  <c:v>1.9190203779295352E-10</c:v>
                </c:pt>
                <c:pt idx="878">
                  <c:v>1.8652125067529322E-10</c:v>
                </c:pt>
                <c:pt idx="879">
                  <c:v>1.8127782833568267E-10</c:v>
                </c:pt>
                <c:pt idx="880">
                  <c:v>1.7616867963557001E-10</c:v>
                </c:pt>
                <c:pt idx="881">
                  <c:v>1.7119077085335697E-10</c:v>
                </c:pt>
                <c:pt idx="882">
                  <c:v>1.6634112495757462E-10</c:v>
                </c:pt>
                <c:pt idx="883">
                  <c:v>1.6161682087974285E-10</c:v>
                </c:pt>
                <c:pt idx="884">
                  <c:v>1.570149927872555E-10</c:v>
                </c:pt>
                <c:pt idx="885">
                  <c:v>1.5253282935659887E-10</c:v>
                </c:pt>
                <c:pt idx="886">
                  <c:v>1.4816757304722638E-10</c:v>
                </c:pt>
                <c:pt idx="887">
                  <c:v>1.4391651937637831E-10</c:v>
                </c:pt>
                <c:pt idx="888">
                  <c:v>1.3977701619515113E-10</c:v>
                </c:pt>
                <c:pt idx="889">
                  <c:v>1.3574646296608875E-10</c:v>
                </c:pt>
                <c:pt idx="890">
                  <c:v>1.3182231004258079E-10</c:v>
                </c:pt>
                <c:pt idx="891">
                  <c:v>1.280020579503228E-10</c:v>
                </c:pt>
                <c:pt idx="892">
                  <c:v>1.242832566711058E-10</c:v>
                </c:pt>
                <c:pt idx="893">
                  <c:v>1.2066350492917367E-10</c:v>
                </c:pt>
                <c:pt idx="894">
                  <c:v>1.1714044948039826E-10</c:v>
                </c:pt>
                <c:pt idx="895">
                  <c:v>1.1371178440449276E-10</c:v>
                </c:pt>
                <c:pt idx="896">
                  <c:v>1.1037525040049755E-10</c:v>
                </c:pt>
                <c:pt idx="897">
                  <c:v>1.0712863408574341E-10</c:v>
                </c:pt>
                <c:pt idx="898">
                  <c:v>1.0396976729850743E-10</c:v>
                </c:pt>
                <c:pt idx="899">
                  <c:v>1.0089652640455342E-10</c:v>
                </c:pt>
                <c:pt idx="900">
                  <c:v>9.7906831607754412E-11</c:v>
                </c:pt>
                <c:pt idx="901">
                  <c:v>9.4998646264974322E-11</c:v>
                </c:pt>
                <c:pt idx="902">
                  <c:v>9.2169976205390086E-11</c:v>
                </c:pt>
                <c:pt idx="903">
                  <c:v>8.9418869054418299E-11</c:v>
                </c:pt>
                <c:pt idx="904">
                  <c:v>8.6743413562410556E-11</c:v>
                </c:pt>
                <c:pt idx="905">
                  <c:v>8.414173893826761E-11</c:v>
                </c:pt>
                <c:pt idx="906">
                  <c:v>8.1612014188123763E-11</c:v>
                </c:pt>
                <c:pt idx="907">
                  <c:v>7.9152447459234976E-11</c:v>
                </c:pt>
                <c:pt idx="908">
                  <c:v>7.6761285389209959E-11</c:v>
                </c:pt>
                <c:pt idx="909">
                  <c:v>7.4436812460704108E-11</c:v>
                </c:pt>
                <c:pt idx="910">
                  <c:v>7.2177350361700851E-11</c:v>
                </c:pt>
                <c:pt idx="911">
                  <c:v>6.9981257351489472E-11</c:v>
                </c:pt>
                <c:pt idx="912">
                  <c:v>6.7846927632448758E-11</c:v>
                </c:pt>
                <c:pt idx="913">
                  <c:v>6.5772790727734236E-11</c:v>
                </c:pt>
                <c:pt idx="914">
                  <c:v>6.3757310864966785E-11</c:v>
                </c:pt>
                <c:pt idx="915">
                  <c:v>6.1798986366006501E-11</c:v>
                </c:pt>
                <c:pt idx="916">
                  <c:v>5.9896349042898918E-11</c:v>
                </c:pt>
                <c:pt idx="917">
                  <c:v>5.8047963600066339E-11</c:v>
                </c:pt>
                <c:pt idx="918">
                  <c:v>5.6252427042819242E-11</c:v>
                </c:pt>
                <c:pt idx="919">
                  <c:v>5.4508368092249646E-11</c:v>
                </c:pt>
                <c:pt idx="920">
                  <c:v>5.281444660657134E-11</c:v>
                </c:pt>
                <c:pt idx="921">
                  <c:v>5.1169353008957885E-11</c:v>
                </c:pt>
                <c:pt idx="922">
                  <c:v>4.9571807721932471E-11</c:v>
                </c:pt>
                <c:pt idx="923">
                  <c:v>4.8020560608352178E-11</c:v>
                </c:pt>
                <c:pt idx="924">
                  <c:v>4.6514390419029178E-11</c:v>
                </c:pt>
                <c:pt idx="925">
                  <c:v>4.5052104247023145E-11</c:v>
                </c:pt>
                <c:pt idx="926">
                  <c:v>4.363253698863784E-11</c:v>
                </c:pt>
                <c:pt idx="927">
                  <c:v>4.2254550811147195E-11</c:v>
                </c:pt>
                <c:pt idx="928">
                  <c:v>4.0917034627275008E-11</c:v>
                </c:pt>
                <c:pt idx="929">
                  <c:v>3.96189035764452E-11</c:v>
                </c:pt>
                <c:pt idx="930">
                  <c:v>3.8359098512818569E-11</c:v>
                </c:pt>
                <c:pt idx="931">
                  <c:v>3.7136585500125037E-11</c:v>
                </c:pt>
                <c:pt idx="932">
                  <c:v>3.5950355313299278E-11</c:v>
                </c:pt>
                <c:pt idx="933">
                  <c:v>3.4799422946921399E-11</c:v>
                </c:pt>
                <c:pt idx="934">
                  <c:v>3.3682827130463466E-11</c:v>
                </c:pt>
                <c:pt idx="935">
                  <c:v>3.2599629850336159E-11</c:v>
                </c:pt>
                <c:pt idx="936">
                  <c:v>3.154891587872964E-11</c:v>
                </c:pt>
                <c:pt idx="937">
                  <c:v>3.0529792309236347E-11</c:v>
                </c:pt>
                <c:pt idx="938">
                  <c:v>2.9541388099243368E-11</c:v>
                </c:pt>
                <c:pt idx="939">
                  <c:v>2.8582853619076132E-11</c:v>
                </c:pt>
                <c:pt idx="940">
                  <c:v>2.7653360207874754E-11</c:v>
                </c:pt>
                <c:pt idx="941">
                  <c:v>2.6752099736179292E-11</c:v>
                </c:pt>
                <c:pt idx="942">
                  <c:v>2.5878284175199878E-11</c:v>
                </c:pt>
                <c:pt idx="943">
                  <c:v>2.503114517274221E-11</c:v>
                </c:pt>
                <c:pt idx="944">
                  <c:v>2.42099336357597E-11</c:v>
                </c:pt>
                <c:pt idx="945">
                  <c:v>2.3413919319497685E-11</c:v>
                </c:pt>
                <c:pt idx="946">
                  <c:v>2.2642390423196147E-11</c:v>
                </c:pt>
                <c:pt idx="947">
                  <c:v>2.1894653192312089E-11</c:v>
                </c:pt>
                <c:pt idx="948">
                  <c:v>2.1170031527223411E-11</c:v>
                </c:pt>
                <c:pt idx="949">
                  <c:v>2.0467866598371622E-11</c:v>
                </c:pt>
                <c:pt idx="950">
                  <c:v>1.9787516467800923E-11</c:v>
                </c:pt>
                <c:pt idx="951">
                  <c:v>1.9128355717047508E-11</c:v>
                </c:pt>
                <c:pt idx="952">
                  <c:v>1.8489775081332781E-11</c:v>
                </c:pt>
                <c:pt idx="953">
                  <c:v>1.7871181090011059E-11</c:v>
                </c:pt>
                <c:pt idx="954">
                  <c:v>1.7271995713222227E-11</c:v>
                </c:pt>
                <c:pt idx="955">
                  <c:v>1.6691656014696691E-11</c:v>
                </c:pt>
                <c:pt idx="956">
                  <c:v>1.6129613810660226E-11</c:v>
                </c:pt>
                <c:pt idx="957">
                  <c:v>1.5585335334783365E-11</c:v>
                </c:pt>
                <c:pt idx="958">
                  <c:v>1.5058300909120273E-11</c:v>
                </c:pt>
                <c:pt idx="959">
                  <c:v>1.4548004620979146E-11</c:v>
                </c:pt>
                <c:pt idx="960">
                  <c:v>1.4053954005666971E-11</c:v>
                </c:pt>
                <c:pt idx="961">
                  <c:v>1.3575669735048712E-11</c:v>
                </c:pt>
                <c:pt idx="962">
                  <c:v>1.3112685311860825E-11</c:v>
                </c:pt>
                <c:pt idx="963">
                  <c:v>1.2664546769718474E-11</c:v>
                </c:pt>
                <c:pt idx="964">
                  <c:v>1.2230812378754082E-11</c:v>
                </c:pt>
                <c:pt idx="965">
                  <c:v>1.1811052356824632E-11</c:v>
                </c:pt>
                <c:pt idx="966">
                  <c:v>1.140484858622414E-11</c:v>
                </c:pt>
                <c:pt idx="967">
                  <c:v>1.1011794335837549E-11</c:v>
                </c:pt>
                <c:pt idx="968">
                  <c:v>1.0631493988671397E-11</c:v>
                </c:pt>
                <c:pt idx="969">
                  <c:v>1.0263562774695343E-11</c:v>
                </c:pt>
                <c:pt idx="970">
                  <c:v>9.9076265089298035E-12</c:v>
                </c:pt>
                <c:pt idx="971">
                  <c:v>9.5633213347130642E-12</c:v>
                </c:pt>
                <c:pt idx="972">
                  <c:v>9.2302934720816121E-12</c:v>
                </c:pt>
                <c:pt idx="973">
                  <c:v>8.9081989711965991E-12</c:v>
                </c:pt>
                <c:pt idx="974">
                  <c:v>8.5967034707496737E-12</c:v>
                </c:pt>
                <c:pt idx="975">
                  <c:v>8.2954819612809398E-12</c:v>
                </c:pt>
                <c:pt idx="976">
                  <c:v>8.0042185533414272E-12</c:v>
                </c:pt>
                <c:pt idx="977">
                  <c:v>7.7226062504323269E-12</c:v>
                </c:pt>
                <c:pt idx="978">
                  <c:v>7.450346726653823E-12</c:v>
                </c:pt>
                <c:pt idx="979">
                  <c:v>7.1871501089954092E-12</c:v>
                </c:pt>
                <c:pt idx="980">
                  <c:v>6.9327347642003412E-12</c:v>
                </c:pt>
                <c:pt idx="981">
                  <c:v>6.6868270901359718E-12</c:v>
                </c:pt>
                <c:pt idx="982">
                  <c:v>6.4491613116032154E-12</c:v>
                </c:pt>
                <c:pt idx="983">
                  <c:v>6.2194792805169607E-12</c:v>
                </c:pt>
                <c:pt idx="984">
                  <c:v>5.9975302803907146E-12</c:v>
                </c:pt>
                <c:pt idx="985">
                  <c:v>5.7830708350577008E-12</c:v>
                </c:pt>
                <c:pt idx="986">
                  <c:v>5.5758645215621281E-12</c:v>
                </c:pt>
                <c:pt idx="987">
                  <c:v>5.3756817871536631E-12</c:v>
                </c:pt>
                <c:pt idx="988">
                  <c:v>5.1822997703187584E-12</c:v>
                </c:pt>
                <c:pt idx="989">
                  <c:v>4.9955021257827102E-12</c:v>
                </c:pt>
                <c:pt idx="990">
                  <c:v>4.8150788534169291E-12</c:v>
                </c:pt>
                <c:pt idx="991">
                  <c:v>4.6408261309858141E-12</c:v>
                </c:pt>
                <c:pt idx="992">
                  <c:v>4.472546150668457E-12</c:v>
                </c:pt>
                <c:pt idx="993">
                  <c:v>4.3100469592902921E-12</c:v>
                </c:pt>
                <c:pt idx="994">
                  <c:v>4.153142302201006E-12</c:v>
                </c:pt>
                <c:pt idx="995">
                  <c:v>4.0016514707345786E-12</c:v>
                </c:pt>
                <c:pt idx="996">
                  <c:v>3.8553991531886256E-12</c:v>
                </c:pt>
                <c:pt idx="997">
                  <c:v>3.7142152892599705E-12</c:v>
                </c:pt>
                <c:pt idx="998">
                  <c:v>3.5779349278746133E-12</c:v>
                </c:pt>
                <c:pt idx="999">
                  <c:v>3.4463980883501733E-12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739-4DC3-9646-B6F856651C2A}"/>
            </c:ext>
          </c:extLst>
        </c:ser>
        <c:ser>
          <c:idx val="5"/>
          <c:order val="5"/>
          <c:tx>
            <c:v>-1_Std</c:v>
          </c:tx>
          <c:spPr>
            <a:ln w="12700">
              <a:solidFill>
                <a:schemeClr val="bg1">
                  <a:lumMod val="65000"/>
                </a:schemeClr>
              </a:solidFill>
              <a:prstDash val="dashDot"/>
            </a:ln>
          </c:spPr>
          <c:marker>
            <c:symbol val="none"/>
          </c:marker>
          <c:xVal>
            <c:numRef>
              <c:f>'Expected Sales Forecast'!$O$178:$O$1177</c:f>
              <c:numCache>
                <c:formatCode>_(* #,##0_);_(* \(#,##0\);_(* "-"??_);_(@_)</c:formatCode>
                <c:ptCount val="1000"/>
                <c:pt idx="0">
                  <c:v>60399040.81702809</c:v>
                </c:pt>
                <c:pt idx="1">
                  <c:v>60399040.81702809</c:v>
                </c:pt>
                <c:pt idx="2">
                  <c:v>60399040.81702809</c:v>
                </c:pt>
                <c:pt idx="3">
                  <c:v>60399040.81702809</c:v>
                </c:pt>
                <c:pt idx="4">
                  <c:v>60399040.81702809</c:v>
                </c:pt>
                <c:pt idx="5">
                  <c:v>60399040.81702809</c:v>
                </c:pt>
                <c:pt idx="6">
                  <c:v>60399040.81702809</c:v>
                </c:pt>
                <c:pt idx="7">
                  <c:v>60399040.81702809</c:v>
                </c:pt>
                <c:pt idx="8">
                  <c:v>60399040.81702809</c:v>
                </c:pt>
                <c:pt idx="9">
                  <c:v>60399040.81702809</c:v>
                </c:pt>
                <c:pt idx="10">
                  <c:v>60399040.81702809</c:v>
                </c:pt>
                <c:pt idx="11">
                  <c:v>60399040.81702809</c:v>
                </c:pt>
                <c:pt idx="12">
                  <c:v>60399040.81702809</c:v>
                </c:pt>
                <c:pt idx="13">
                  <c:v>60399040.81702809</c:v>
                </c:pt>
                <c:pt idx="14">
                  <c:v>60399040.81702809</c:v>
                </c:pt>
                <c:pt idx="15">
                  <c:v>60399040.81702809</c:v>
                </c:pt>
                <c:pt idx="16">
                  <c:v>60399040.81702809</c:v>
                </c:pt>
                <c:pt idx="17">
                  <c:v>60399040.81702809</c:v>
                </c:pt>
                <c:pt idx="18">
                  <c:v>60399040.81702809</c:v>
                </c:pt>
                <c:pt idx="19">
                  <c:v>60399040.81702809</c:v>
                </c:pt>
                <c:pt idx="20">
                  <c:v>60399040.81702809</c:v>
                </c:pt>
                <c:pt idx="21">
                  <c:v>60399040.81702809</c:v>
                </c:pt>
                <c:pt idx="22">
                  <c:v>60399040.81702809</c:v>
                </c:pt>
                <c:pt idx="23">
                  <c:v>60399040.81702809</c:v>
                </c:pt>
                <c:pt idx="24">
                  <c:v>60399040.81702809</c:v>
                </c:pt>
                <c:pt idx="25">
                  <c:v>60399040.81702809</c:v>
                </c:pt>
                <c:pt idx="26">
                  <c:v>60399040.81702809</c:v>
                </c:pt>
                <c:pt idx="27">
                  <c:v>60399040.81702809</c:v>
                </c:pt>
                <c:pt idx="28">
                  <c:v>60399040.81702809</c:v>
                </c:pt>
                <c:pt idx="29">
                  <c:v>60399040.81702809</c:v>
                </c:pt>
                <c:pt idx="30">
                  <c:v>60399040.81702809</c:v>
                </c:pt>
                <c:pt idx="31">
                  <c:v>60399040.81702809</c:v>
                </c:pt>
                <c:pt idx="32">
                  <c:v>60399040.81702809</c:v>
                </c:pt>
                <c:pt idx="33">
                  <c:v>60399040.81702809</c:v>
                </c:pt>
                <c:pt idx="34">
                  <c:v>60399040.81702809</c:v>
                </c:pt>
                <c:pt idx="35">
                  <c:v>60399040.81702809</c:v>
                </c:pt>
                <c:pt idx="36">
                  <c:v>60399040.81702809</c:v>
                </c:pt>
                <c:pt idx="37">
                  <c:v>60399040.81702809</c:v>
                </c:pt>
                <c:pt idx="38">
                  <c:v>60399040.81702809</c:v>
                </c:pt>
                <c:pt idx="39">
                  <c:v>60399040.81702809</c:v>
                </c:pt>
                <c:pt idx="40">
                  <c:v>60399040.81702809</c:v>
                </c:pt>
                <c:pt idx="41">
                  <c:v>60399040.81702809</c:v>
                </c:pt>
                <c:pt idx="42">
                  <c:v>60399040.81702809</c:v>
                </c:pt>
                <c:pt idx="43">
                  <c:v>60399040.81702809</c:v>
                </c:pt>
                <c:pt idx="44">
                  <c:v>60399040.81702809</c:v>
                </c:pt>
                <c:pt idx="45">
                  <c:v>60399040.81702809</c:v>
                </c:pt>
                <c:pt idx="46">
                  <c:v>60399040.81702809</c:v>
                </c:pt>
                <c:pt idx="47">
                  <c:v>60399040.81702809</c:v>
                </c:pt>
                <c:pt idx="48">
                  <c:v>60399040.81702809</c:v>
                </c:pt>
                <c:pt idx="49">
                  <c:v>60399040.81702809</c:v>
                </c:pt>
                <c:pt idx="50">
                  <c:v>60399040.81702809</c:v>
                </c:pt>
                <c:pt idx="51">
                  <c:v>60399040.81702809</c:v>
                </c:pt>
                <c:pt idx="52">
                  <c:v>60399040.81702809</c:v>
                </c:pt>
                <c:pt idx="53">
                  <c:v>60399040.81702809</c:v>
                </c:pt>
                <c:pt idx="54">
                  <c:v>60399040.81702809</c:v>
                </c:pt>
                <c:pt idx="55">
                  <c:v>60399040.81702809</c:v>
                </c:pt>
                <c:pt idx="56">
                  <c:v>60399040.81702809</c:v>
                </c:pt>
                <c:pt idx="57">
                  <c:v>60399040.81702809</c:v>
                </c:pt>
                <c:pt idx="58">
                  <c:v>60399040.81702809</c:v>
                </c:pt>
                <c:pt idx="59">
                  <c:v>60399040.81702809</c:v>
                </c:pt>
                <c:pt idx="60">
                  <c:v>60399040.81702809</c:v>
                </c:pt>
                <c:pt idx="61">
                  <c:v>60399040.81702809</c:v>
                </c:pt>
                <c:pt idx="62">
                  <c:v>60399040.81702809</c:v>
                </c:pt>
                <c:pt idx="63">
                  <c:v>60399040.81702809</c:v>
                </c:pt>
                <c:pt idx="64">
                  <c:v>60399040.81702809</c:v>
                </c:pt>
                <c:pt idx="65">
                  <c:v>60399040.81702809</c:v>
                </c:pt>
                <c:pt idx="66">
                  <c:v>60399040.81702809</c:v>
                </c:pt>
                <c:pt idx="67">
                  <c:v>60399040.81702809</c:v>
                </c:pt>
                <c:pt idx="68">
                  <c:v>60399040.81702809</c:v>
                </c:pt>
                <c:pt idx="69">
                  <c:v>60399040.81702809</c:v>
                </c:pt>
                <c:pt idx="70">
                  <c:v>60399040.81702809</c:v>
                </c:pt>
                <c:pt idx="71">
                  <c:v>60399040.81702809</c:v>
                </c:pt>
                <c:pt idx="72">
                  <c:v>60399040.81702809</c:v>
                </c:pt>
                <c:pt idx="73">
                  <c:v>60399040.81702809</c:v>
                </c:pt>
                <c:pt idx="74">
                  <c:v>60399040.81702809</c:v>
                </c:pt>
                <c:pt idx="75">
                  <c:v>60399040.81702809</c:v>
                </c:pt>
                <c:pt idx="76">
                  <c:v>60399040.81702809</c:v>
                </c:pt>
                <c:pt idx="77">
                  <c:v>60399040.81702809</c:v>
                </c:pt>
                <c:pt idx="78">
                  <c:v>60399040.81702809</c:v>
                </c:pt>
                <c:pt idx="79">
                  <c:v>60399040.81702809</c:v>
                </c:pt>
                <c:pt idx="80">
                  <c:v>60399040.81702809</c:v>
                </c:pt>
                <c:pt idx="81">
                  <c:v>60399040.81702809</c:v>
                </c:pt>
                <c:pt idx="82">
                  <c:v>60399040.81702809</c:v>
                </c:pt>
                <c:pt idx="83">
                  <c:v>60399040.81702809</c:v>
                </c:pt>
                <c:pt idx="84">
                  <c:v>60399040.81702809</c:v>
                </c:pt>
                <c:pt idx="85">
                  <c:v>60399040.81702809</c:v>
                </c:pt>
                <c:pt idx="86">
                  <c:v>60399040.81702809</c:v>
                </c:pt>
                <c:pt idx="87">
                  <c:v>60399040.81702809</c:v>
                </c:pt>
                <c:pt idx="88">
                  <c:v>60399040.81702809</c:v>
                </c:pt>
                <c:pt idx="89">
                  <c:v>60399040.81702809</c:v>
                </c:pt>
                <c:pt idx="90">
                  <c:v>60399040.81702809</c:v>
                </c:pt>
                <c:pt idx="91">
                  <c:v>60399040.81702809</c:v>
                </c:pt>
                <c:pt idx="92">
                  <c:v>60399040.81702809</c:v>
                </c:pt>
                <c:pt idx="93">
                  <c:v>60399040.81702809</c:v>
                </c:pt>
                <c:pt idx="94">
                  <c:v>60399040.81702809</c:v>
                </c:pt>
                <c:pt idx="95">
                  <c:v>60399040.81702809</c:v>
                </c:pt>
                <c:pt idx="96">
                  <c:v>60399040.81702809</c:v>
                </c:pt>
                <c:pt idx="97">
                  <c:v>60399040.81702809</c:v>
                </c:pt>
                <c:pt idx="98">
                  <c:v>60399040.81702809</c:v>
                </c:pt>
                <c:pt idx="99">
                  <c:v>60399040.81702809</c:v>
                </c:pt>
                <c:pt idx="100">
                  <c:v>60399040.81702809</c:v>
                </c:pt>
                <c:pt idx="101">
                  <c:v>60399040.81702809</c:v>
                </c:pt>
                <c:pt idx="102">
                  <c:v>60399040.81702809</c:v>
                </c:pt>
                <c:pt idx="103">
                  <c:v>60399040.81702809</c:v>
                </c:pt>
                <c:pt idx="104">
                  <c:v>60399040.81702809</c:v>
                </c:pt>
                <c:pt idx="105">
                  <c:v>60399040.81702809</c:v>
                </c:pt>
                <c:pt idx="106">
                  <c:v>60399040.81702809</c:v>
                </c:pt>
                <c:pt idx="107">
                  <c:v>60399040.81702809</c:v>
                </c:pt>
                <c:pt idx="108">
                  <c:v>60399040.81702809</c:v>
                </c:pt>
                <c:pt idx="109">
                  <c:v>60399040.81702809</c:v>
                </c:pt>
                <c:pt idx="110">
                  <c:v>60399040.81702809</c:v>
                </c:pt>
                <c:pt idx="111">
                  <c:v>60399040.81702809</c:v>
                </c:pt>
                <c:pt idx="112">
                  <c:v>60399040.81702809</c:v>
                </c:pt>
                <c:pt idx="113">
                  <c:v>60399040.81702809</c:v>
                </c:pt>
                <c:pt idx="114">
                  <c:v>60399040.81702809</c:v>
                </c:pt>
                <c:pt idx="115">
                  <c:v>60399040.81702809</c:v>
                </c:pt>
                <c:pt idx="116">
                  <c:v>60399040.81702809</c:v>
                </c:pt>
                <c:pt idx="117">
                  <c:v>60399040.81702809</c:v>
                </c:pt>
                <c:pt idx="118">
                  <c:v>60399040.81702809</c:v>
                </c:pt>
                <c:pt idx="119">
                  <c:v>60399040.81702809</c:v>
                </c:pt>
                <c:pt idx="120">
                  <c:v>60399040.81702809</c:v>
                </c:pt>
                <c:pt idx="121">
                  <c:v>60399040.81702809</c:v>
                </c:pt>
                <c:pt idx="122">
                  <c:v>60399040.81702809</c:v>
                </c:pt>
                <c:pt idx="123">
                  <c:v>60399040.81702809</c:v>
                </c:pt>
                <c:pt idx="124">
                  <c:v>60399040.81702809</c:v>
                </c:pt>
                <c:pt idx="125">
                  <c:v>60399040.81702809</c:v>
                </c:pt>
                <c:pt idx="126">
                  <c:v>60399040.81702809</c:v>
                </c:pt>
                <c:pt idx="127">
                  <c:v>60399040.81702809</c:v>
                </c:pt>
                <c:pt idx="128">
                  <c:v>60399040.81702809</c:v>
                </c:pt>
                <c:pt idx="129">
                  <c:v>60399040.81702809</c:v>
                </c:pt>
                <c:pt idx="130">
                  <c:v>60399040.81702809</c:v>
                </c:pt>
                <c:pt idx="131">
                  <c:v>60399040.81702809</c:v>
                </c:pt>
                <c:pt idx="132">
                  <c:v>60399040.81702809</c:v>
                </c:pt>
                <c:pt idx="133">
                  <c:v>60399040.81702809</c:v>
                </c:pt>
                <c:pt idx="134">
                  <c:v>60399040.81702809</c:v>
                </c:pt>
                <c:pt idx="135">
                  <c:v>60399040.81702809</c:v>
                </c:pt>
                <c:pt idx="136">
                  <c:v>60399040.81702809</c:v>
                </c:pt>
                <c:pt idx="137">
                  <c:v>60399040.81702809</c:v>
                </c:pt>
                <c:pt idx="138">
                  <c:v>60399040.81702809</c:v>
                </c:pt>
                <c:pt idx="139">
                  <c:v>60399040.81702809</c:v>
                </c:pt>
                <c:pt idx="140">
                  <c:v>60399040.81702809</c:v>
                </c:pt>
                <c:pt idx="141">
                  <c:v>60399040.81702809</c:v>
                </c:pt>
                <c:pt idx="142">
                  <c:v>60399040.81702809</c:v>
                </c:pt>
                <c:pt idx="143">
                  <c:v>60399040.81702809</c:v>
                </c:pt>
                <c:pt idx="144">
                  <c:v>60399040.81702809</c:v>
                </c:pt>
                <c:pt idx="145">
                  <c:v>60399040.81702809</c:v>
                </c:pt>
                <c:pt idx="146">
                  <c:v>60399040.81702809</c:v>
                </c:pt>
                <c:pt idx="147">
                  <c:v>60399040.81702809</c:v>
                </c:pt>
                <c:pt idx="148">
                  <c:v>60399040.81702809</c:v>
                </c:pt>
                <c:pt idx="149">
                  <c:v>60399040.81702809</c:v>
                </c:pt>
                <c:pt idx="150">
                  <c:v>60399040.81702809</c:v>
                </c:pt>
                <c:pt idx="151">
                  <c:v>60399040.81702809</c:v>
                </c:pt>
                <c:pt idx="152">
                  <c:v>60399040.81702809</c:v>
                </c:pt>
                <c:pt idx="153">
                  <c:v>60399040.81702809</c:v>
                </c:pt>
                <c:pt idx="154">
                  <c:v>60399040.81702809</c:v>
                </c:pt>
                <c:pt idx="155">
                  <c:v>60399040.81702809</c:v>
                </c:pt>
                <c:pt idx="156">
                  <c:v>60399040.81702809</c:v>
                </c:pt>
                <c:pt idx="157">
                  <c:v>60399040.81702809</c:v>
                </c:pt>
                <c:pt idx="158">
                  <c:v>60399040.81702809</c:v>
                </c:pt>
                <c:pt idx="159">
                  <c:v>60399040.81702809</c:v>
                </c:pt>
                <c:pt idx="160">
                  <c:v>60399040.81702809</c:v>
                </c:pt>
                <c:pt idx="161">
                  <c:v>60399040.81702809</c:v>
                </c:pt>
                <c:pt idx="162">
                  <c:v>60399040.81702809</c:v>
                </c:pt>
                <c:pt idx="163">
                  <c:v>60399040.81702809</c:v>
                </c:pt>
                <c:pt idx="164">
                  <c:v>60399040.81702809</c:v>
                </c:pt>
                <c:pt idx="165">
                  <c:v>60399040.81702809</c:v>
                </c:pt>
                <c:pt idx="166">
                  <c:v>60399040.81702809</c:v>
                </c:pt>
                <c:pt idx="167">
                  <c:v>60399040.81702809</c:v>
                </c:pt>
                <c:pt idx="168">
                  <c:v>60399040.81702809</c:v>
                </c:pt>
                <c:pt idx="169">
                  <c:v>60399040.81702809</c:v>
                </c:pt>
                <c:pt idx="170">
                  <c:v>60399040.81702809</c:v>
                </c:pt>
                <c:pt idx="171">
                  <c:v>60399040.81702809</c:v>
                </c:pt>
                <c:pt idx="172">
                  <c:v>60399040.81702809</c:v>
                </c:pt>
                <c:pt idx="173">
                  <c:v>60399040.81702809</c:v>
                </c:pt>
                <c:pt idx="174">
                  <c:v>60399040.81702809</c:v>
                </c:pt>
                <c:pt idx="175">
                  <c:v>60399040.81702809</c:v>
                </c:pt>
                <c:pt idx="176">
                  <c:v>60399040.81702809</c:v>
                </c:pt>
                <c:pt idx="177">
                  <c:v>60399040.81702809</c:v>
                </c:pt>
                <c:pt idx="178">
                  <c:v>60399040.81702809</c:v>
                </c:pt>
                <c:pt idx="179">
                  <c:v>60399040.81702809</c:v>
                </c:pt>
                <c:pt idx="180">
                  <c:v>60399040.81702809</c:v>
                </c:pt>
                <c:pt idx="181">
                  <c:v>60399040.81702809</c:v>
                </c:pt>
                <c:pt idx="182">
                  <c:v>60399040.81702809</c:v>
                </c:pt>
                <c:pt idx="183">
                  <c:v>60399040.81702809</c:v>
                </c:pt>
                <c:pt idx="184">
                  <c:v>60399040.81702809</c:v>
                </c:pt>
                <c:pt idx="185">
                  <c:v>60399040.81702809</c:v>
                </c:pt>
                <c:pt idx="186">
                  <c:v>60399040.81702809</c:v>
                </c:pt>
                <c:pt idx="187">
                  <c:v>60399040.81702809</c:v>
                </c:pt>
                <c:pt idx="188">
                  <c:v>60399040.81702809</c:v>
                </c:pt>
                <c:pt idx="189">
                  <c:v>60399040.81702809</c:v>
                </c:pt>
                <c:pt idx="190">
                  <c:v>60399040.81702809</c:v>
                </c:pt>
                <c:pt idx="191">
                  <c:v>60399040.81702809</c:v>
                </c:pt>
                <c:pt idx="192">
                  <c:v>60399040.81702809</c:v>
                </c:pt>
                <c:pt idx="193">
                  <c:v>60399040.81702809</c:v>
                </c:pt>
                <c:pt idx="194">
                  <c:v>60399040.81702809</c:v>
                </c:pt>
                <c:pt idx="195">
                  <c:v>60399040.81702809</c:v>
                </c:pt>
                <c:pt idx="196">
                  <c:v>60399040.81702809</c:v>
                </c:pt>
                <c:pt idx="197">
                  <c:v>60399040.81702809</c:v>
                </c:pt>
                <c:pt idx="198">
                  <c:v>60399040.81702809</c:v>
                </c:pt>
                <c:pt idx="199">
                  <c:v>60399040.81702809</c:v>
                </c:pt>
                <c:pt idx="200">
                  <c:v>60399040.81702809</c:v>
                </c:pt>
                <c:pt idx="201">
                  <c:v>60399040.81702809</c:v>
                </c:pt>
                <c:pt idx="202">
                  <c:v>60399040.81702809</c:v>
                </c:pt>
                <c:pt idx="203">
                  <c:v>60399040.81702809</c:v>
                </c:pt>
                <c:pt idx="204">
                  <c:v>60399040.81702809</c:v>
                </c:pt>
                <c:pt idx="205">
                  <c:v>60399040.81702809</c:v>
                </c:pt>
                <c:pt idx="206">
                  <c:v>60399040.81702809</c:v>
                </c:pt>
                <c:pt idx="207">
                  <c:v>60399040.81702809</c:v>
                </c:pt>
                <c:pt idx="208">
                  <c:v>60399040.81702809</c:v>
                </c:pt>
                <c:pt idx="209">
                  <c:v>60399040.81702809</c:v>
                </c:pt>
                <c:pt idx="210">
                  <c:v>60399040.81702809</c:v>
                </c:pt>
                <c:pt idx="211">
                  <c:v>60399040.81702809</c:v>
                </c:pt>
                <c:pt idx="212">
                  <c:v>60399040.81702809</c:v>
                </c:pt>
                <c:pt idx="213">
                  <c:v>60399040.81702809</c:v>
                </c:pt>
                <c:pt idx="214">
                  <c:v>60399040.81702809</c:v>
                </c:pt>
                <c:pt idx="215">
                  <c:v>60399040.81702809</c:v>
                </c:pt>
                <c:pt idx="216">
                  <c:v>60399040.81702809</c:v>
                </c:pt>
                <c:pt idx="217">
                  <c:v>60399040.81702809</c:v>
                </c:pt>
                <c:pt idx="218">
                  <c:v>60399040.81702809</c:v>
                </c:pt>
                <c:pt idx="219">
                  <c:v>60399040.81702809</c:v>
                </c:pt>
                <c:pt idx="220">
                  <c:v>60399040.81702809</c:v>
                </c:pt>
                <c:pt idx="221">
                  <c:v>60399040.81702809</c:v>
                </c:pt>
                <c:pt idx="222">
                  <c:v>60399040.81702809</c:v>
                </c:pt>
                <c:pt idx="223">
                  <c:v>60399040.81702809</c:v>
                </c:pt>
                <c:pt idx="224">
                  <c:v>60399040.81702809</c:v>
                </c:pt>
                <c:pt idx="225">
                  <c:v>60399040.81702809</c:v>
                </c:pt>
                <c:pt idx="226">
                  <c:v>60399040.81702809</c:v>
                </c:pt>
                <c:pt idx="227">
                  <c:v>60399040.81702809</c:v>
                </c:pt>
                <c:pt idx="228">
                  <c:v>60399040.81702809</c:v>
                </c:pt>
                <c:pt idx="229">
                  <c:v>60399040.81702809</c:v>
                </c:pt>
                <c:pt idx="230">
                  <c:v>60399040.81702809</c:v>
                </c:pt>
                <c:pt idx="231">
                  <c:v>60399040.81702809</c:v>
                </c:pt>
                <c:pt idx="232">
                  <c:v>60399040.81702809</c:v>
                </c:pt>
                <c:pt idx="233">
                  <c:v>60399040.81702809</c:v>
                </c:pt>
                <c:pt idx="234">
                  <c:v>60399040.81702809</c:v>
                </c:pt>
                <c:pt idx="235">
                  <c:v>60399040.81702809</c:v>
                </c:pt>
                <c:pt idx="236">
                  <c:v>60399040.81702809</c:v>
                </c:pt>
                <c:pt idx="237">
                  <c:v>60399040.81702809</c:v>
                </c:pt>
                <c:pt idx="238">
                  <c:v>60399040.81702809</c:v>
                </c:pt>
                <c:pt idx="239">
                  <c:v>60399040.81702809</c:v>
                </c:pt>
                <c:pt idx="240">
                  <c:v>60399040.81702809</c:v>
                </c:pt>
                <c:pt idx="241">
                  <c:v>60399040.81702809</c:v>
                </c:pt>
                <c:pt idx="242">
                  <c:v>60399040.81702809</c:v>
                </c:pt>
                <c:pt idx="243">
                  <c:v>60399040.81702809</c:v>
                </c:pt>
                <c:pt idx="244">
                  <c:v>60399040.81702809</c:v>
                </c:pt>
                <c:pt idx="245">
                  <c:v>60399040.81702809</c:v>
                </c:pt>
                <c:pt idx="246">
                  <c:v>60399040.81702809</c:v>
                </c:pt>
                <c:pt idx="247">
                  <c:v>60399040.81702809</c:v>
                </c:pt>
                <c:pt idx="248">
                  <c:v>60399040.81702809</c:v>
                </c:pt>
                <c:pt idx="249">
                  <c:v>60399040.81702809</c:v>
                </c:pt>
                <c:pt idx="250">
                  <c:v>60399040.81702809</c:v>
                </c:pt>
                <c:pt idx="251">
                  <c:v>60399040.81702809</c:v>
                </c:pt>
                <c:pt idx="252">
                  <c:v>60399040.81702809</c:v>
                </c:pt>
                <c:pt idx="253">
                  <c:v>60399040.81702809</c:v>
                </c:pt>
                <c:pt idx="254">
                  <c:v>60399040.81702809</c:v>
                </c:pt>
                <c:pt idx="255">
                  <c:v>60399040.81702809</c:v>
                </c:pt>
                <c:pt idx="256">
                  <c:v>60399040.81702809</c:v>
                </c:pt>
                <c:pt idx="257">
                  <c:v>60399040.81702809</c:v>
                </c:pt>
                <c:pt idx="258">
                  <c:v>60399040.81702809</c:v>
                </c:pt>
                <c:pt idx="259">
                  <c:v>60399040.81702809</c:v>
                </c:pt>
                <c:pt idx="260">
                  <c:v>60399040.81702809</c:v>
                </c:pt>
                <c:pt idx="261">
                  <c:v>60399040.81702809</c:v>
                </c:pt>
                <c:pt idx="262">
                  <c:v>60399040.81702809</c:v>
                </c:pt>
                <c:pt idx="263">
                  <c:v>60399040.81702809</c:v>
                </c:pt>
                <c:pt idx="264">
                  <c:v>60399040.81702809</c:v>
                </c:pt>
                <c:pt idx="265">
                  <c:v>60399040.81702809</c:v>
                </c:pt>
                <c:pt idx="266">
                  <c:v>60399040.81702809</c:v>
                </c:pt>
                <c:pt idx="267">
                  <c:v>60399040.81702809</c:v>
                </c:pt>
                <c:pt idx="268">
                  <c:v>60399040.81702809</c:v>
                </c:pt>
                <c:pt idx="269">
                  <c:v>60399040.81702809</c:v>
                </c:pt>
                <c:pt idx="270">
                  <c:v>60399040.81702809</c:v>
                </c:pt>
                <c:pt idx="271">
                  <c:v>60399040.81702809</c:v>
                </c:pt>
                <c:pt idx="272">
                  <c:v>60399040.81702809</c:v>
                </c:pt>
                <c:pt idx="273">
                  <c:v>60399040.81702809</c:v>
                </c:pt>
                <c:pt idx="274">
                  <c:v>60399040.81702809</c:v>
                </c:pt>
                <c:pt idx="275">
                  <c:v>60399040.81702809</c:v>
                </c:pt>
                <c:pt idx="276">
                  <c:v>60399040.81702809</c:v>
                </c:pt>
                <c:pt idx="277">
                  <c:v>60399040.81702809</c:v>
                </c:pt>
                <c:pt idx="278">
                  <c:v>60399040.81702809</c:v>
                </c:pt>
                <c:pt idx="279">
                  <c:v>60399040.81702809</c:v>
                </c:pt>
                <c:pt idx="280">
                  <c:v>60399040.81702809</c:v>
                </c:pt>
                <c:pt idx="281">
                  <c:v>60399040.81702809</c:v>
                </c:pt>
                <c:pt idx="282">
                  <c:v>60399040.81702809</c:v>
                </c:pt>
                <c:pt idx="283">
                  <c:v>60399040.81702809</c:v>
                </c:pt>
                <c:pt idx="284">
                  <c:v>60399040.81702809</c:v>
                </c:pt>
                <c:pt idx="285">
                  <c:v>60399040.81702809</c:v>
                </c:pt>
                <c:pt idx="286">
                  <c:v>60399040.81702809</c:v>
                </c:pt>
                <c:pt idx="287">
                  <c:v>60399040.81702809</c:v>
                </c:pt>
                <c:pt idx="288">
                  <c:v>60399040.81702809</c:v>
                </c:pt>
                <c:pt idx="289">
                  <c:v>60399040.81702809</c:v>
                </c:pt>
                <c:pt idx="290">
                  <c:v>60399040.81702809</c:v>
                </c:pt>
                <c:pt idx="291">
                  <c:v>60399040.81702809</c:v>
                </c:pt>
                <c:pt idx="292">
                  <c:v>60399040.81702809</c:v>
                </c:pt>
                <c:pt idx="293">
                  <c:v>60399040.81702809</c:v>
                </c:pt>
                <c:pt idx="294">
                  <c:v>60399040.81702809</c:v>
                </c:pt>
                <c:pt idx="295">
                  <c:v>60399040.81702809</c:v>
                </c:pt>
                <c:pt idx="296">
                  <c:v>60399040.81702809</c:v>
                </c:pt>
                <c:pt idx="297">
                  <c:v>60399040.81702809</c:v>
                </c:pt>
                <c:pt idx="298">
                  <c:v>60399040.81702809</c:v>
                </c:pt>
                <c:pt idx="299">
                  <c:v>60399040.81702809</c:v>
                </c:pt>
                <c:pt idx="300">
                  <c:v>60399040.81702809</c:v>
                </c:pt>
                <c:pt idx="301">
                  <c:v>60399040.81702809</c:v>
                </c:pt>
                <c:pt idx="302">
                  <c:v>60399040.81702809</c:v>
                </c:pt>
                <c:pt idx="303">
                  <c:v>60399040.81702809</c:v>
                </c:pt>
                <c:pt idx="304">
                  <c:v>60399040.81702809</c:v>
                </c:pt>
                <c:pt idx="305">
                  <c:v>60399040.81702809</c:v>
                </c:pt>
                <c:pt idx="306">
                  <c:v>60399040.81702809</c:v>
                </c:pt>
                <c:pt idx="307">
                  <c:v>60399040.81702809</c:v>
                </c:pt>
                <c:pt idx="308">
                  <c:v>60399040.81702809</c:v>
                </c:pt>
                <c:pt idx="309">
                  <c:v>60399040.81702809</c:v>
                </c:pt>
                <c:pt idx="310">
                  <c:v>60399040.81702809</c:v>
                </c:pt>
                <c:pt idx="311">
                  <c:v>60399040.81702809</c:v>
                </c:pt>
                <c:pt idx="312">
                  <c:v>60399040.81702809</c:v>
                </c:pt>
                <c:pt idx="313">
                  <c:v>60399040.81702809</c:v>
                </c:pt>
                <c:pt idx="314">
                  <c:v>60399040.81702809</c:v>
                </c:pt>
                <c:pt idx="315">
                  <c:v>60399040.81702809</c:v>
                </c:pt>
                <c:pt idx="316">
                  <c:v>60399040.81702809</c:v>
                </c:pt>
                <c:pt idx="317">
                  <c:v>60399040.81702809</c:v>
                </c:pt>
                <c:pt idx="318">
                  <c:v>60399040.81702809</c:v>
                </c:pt>
                <c:pt idx="319">
                  <c:v>60399040.81702809</c:v>
                </c:pt>
                <c:pt idx="320">
                  <c:v>60399040.81702809</c:v>
                </c:pt>
                <c:pt idx="321">
                  <c:v>60399040.81702809</c:v>
                </c:pt>
                <c:pt idx="322">
                  <c:v>60399040.81702809</c:v>
                </c:pt>
                <c:pt idx="323">
                  <c:v>60399040.81702809</c:v>
                </c:pt>
                <c:pt idx="324">
                  <c:v>60399040.81702809</c:v>
                </c:pt>
                <c:pt idx="325">
                  <c:v>60399040.81702809</c:v>
                </c:pt>
                <c:pt idx="326">
                  <c:v>60399040.81702809</c:v>
                </c:pt>
                <c:pt idx="327">
                  <c:v>60399040.81702809</c:v>
                </c:pt>
                <c:pt idx="328">
                  <c:v>60399040.81702809</c:v>
                </c:pt>
                <c:pt idx="329">
                  <c:v>60399040.81702809</c:v>
                </c:pt>
                <c:pt idx="330">
                  <c:v>60399040.81702809</c:v>
                </c:pt>
                <c:pt idx="331">
                  <c:v>60399040.81702809</c:v>
                </c:pt>
                <c:pt idx="332">
                  <c:v>60399040.81702809</c:v>
                </c:pt>
                <c:pt idx="333">
                  <c:v>60399040.81702809</c:v>
                </c:pt>
                <c:pt idx="334">
                  <c:v>60399040.81702809</c:v>
                </c:pt>
                <c:pt idx="335">
                  <c:v>60399040.81702809</c:v>
                </c:pt>
                <c:pt idx="336">
                  <c:v>60399040.81702809</c:v>
                </c:pt>
                <c:pt idx="337">
                  <c:v>60399040.81702809</c:v>
                </c:pt>
                <c:pt idx="338">
                  <c:v>60399040.81702809</c:v>
                </c:pt>
                <c:pt idx="339">
                  <c:v>60399040.81702809</c:v>
                </c:pt>
                <c:pt idx="340">
                  <c:v>60399040.81702809</c:v>
                </c:pt>
                <c:pt idx="341">
                  <c:v>60399040.81702809</c:v>
                </c:pt>
                <c:pt idx="342">
                  <c:v>60399040.81702809</c:v>
                </c:pt>
                <c:pt idx="343">
                  <c:v>60399040.81702809</c:v>
                </c:pt>
                <c:pt idx="344">
                  <c:v>60399040.81702809</c:v>
                </c:pt>
                <c:pt idx="345">
                  <c:v>60399040.81702809</c:v>
                </c:pt>
                <c:pt idx="346">
                  <c:v>60399040.81702809</c:v>
                </c:pt>
                <c:pt idx="347">
                  <c:v>60399040.81702809</c:v>
                </c:pt>
                <c:pt idx="348">
                  <c:v>60399040.81702809</c:v>
                </c:pt>
                <c:pt idx="349">
                  <c:v>60399040.81702809</c:v>
                </c:pt>
                <c:pt idx="350">
                  <c:v>60399040.81702809</c:v>
                </c:pt>
                <c:pt idx="351">
                  <c:v>60399040.81702809</c:v>
                </c:pt>
                <c:pt idx="352">
                  <c:v>60399040.81702809</c:v>
                </c:pt>
                <c:pt idx="353">
                  <c:v>60399040.81702809</c:v>
                </c:pt>
                <c:pt idx="354">
                  <c:v>60399040.81702809</c:v>
                </c:pt>
                <c:pt idx="355">
                  <c:v>60399040.81702809</c:v>
                </c:pt>
                <c:pt idx="356">
                  <c:v>60399040.81702809</c:v>
                </c:pt>
                <c:pt idx="357">
                  <c:v>60399040.81702809</c:v>
                </c:pt>
                <c:pt idx="358">
                  <c:v>60399040.81702809</c:v>
                </c:pt>
                <c:pt idx="359">
                  <c:v>60399040.81702809</c:v>
                </c:pt>
                <c:pt idx="360">
                  <c:v>60399040.81702809</c:v>
                </c:pt>
                <c:pt idx="361">
                  <c:v>60399040.81702809</c:v>
                </c:pt>
                <c:pt idx="362">
                  <c:v>60399040.81702809</c:v>
                </c:pt>
                <c:pt idx="363">
                  <c:v>60399040.81702809</c:v>
                </c:pt>
                <c:pt idx="364">
                  <c:v>60399040.81702809</c:v>
                </c:pt>
                <c:pt idx="365">
                  <c:v>60399040.81702809</c:v>
                </c:pt>
                <c:pt idx="366">
                  <c:v>60399040.81702809</c:v>
                </c:pt>
                <c:pt idx="367">
                  <c:v>60399040.81702809</c:v>
                </c:pt>
                <c:pt idx="368">
                  <c:v>60399040.81702809</c:v>
                </c:pt>
                <c:pt idx="369">
                  <c:v>60399040.81702809</c:v>
                </c:pt>
                <c:pt idx="370">
                  <c:v>60399040.81702809</c:v>
                </c:pt>
                <c:pt idx="371">
                  <c:v>60399040.81702809</c:v>
                </c:pt>
                <c:pt idx="372">
                  <c:v>60399040.81702809</c:v>
                </c:pt>
                <c:pt idx="373">
                  <c:v>60399040.81702809</c:v>
                </c:pt>
                <c:pt idx="374">
                  <c:v>60399040.81702809</c:v>
                </c:pt>
                <c:pt idx="375">
                  <c:v>60399040.81702809</c:v>
                </c:pt>
                <c:pt idx="376">
                  <c:v>60399040.81702809</c:v>
                </c:pt>
                <c:pt idx="377">
                  <c:v>60399040.81702809</c:v>
                </c:pt>
                <c:pt idx="378">
                  <c:v>60399040.81702809</c:v>
                </c:pt>
                <c:pt idx="379">
                  <c:v>60399040.81702809</c:v>
                </c:pt>
                <c:pt idx="380">
                  <c:v>60399040.81702809</c:v>
                </c:pt>
                <c:pt idx="381">
                  <c:v>60399040.81702809</c:v>
                </c:pt>
                <c:pt idx="382">
                  <c:v>60399040.81702809</c:v>
                </c:pt>
                <c:pt idx="383">
                  <c:v>60399040.81702809</c:v>
                </c:pt>
                <c:pt idx="384">
                  <c:v>60399040.81702809</c:v>
                </c:pt>
                <c:pt idx="385">
                  <c:v>60399040.81702809</c:v>
                </c:pt>
                <c:pt idx="386">
                  <c:v>60399040.81702809</c:v>
                </c:pt>
                <c:pt idx="387">
                  <c:v>60399040.81702809</c:v>
                </c:pt>
                <c:pt idx="388">
                  <c:v>60399040.81702809</c:v>
                </c:pt>
                <c:pt idx="389">
                  <c:v>60399040.81702809</c:v>
                </c:pt>
                <c:pt idx="390">
                  <c:v>60399040.81702809</c:v>
                </c:pt>
                <c:pt idx="391">
                  <c:v>60399040.81702809</c:v>
                </c:pt>
                <c:pt idx="392">
                  <c:v>60399040.81702809</c:v>
                </c:pt>
                <c:pt idx="393">
                  <c:v>60399040.81702809</c:v>
                </c:pt>
                <c:pt idx="394">
                  <c:v>60399040.81702809</c:v>
                </c:pt>
                <c:pt idx="395">
                  <c:v>60399040.81702809</c:v>
                </c:pt>
                <c:pt idx="396">
                  <c:v>60399040.81702809</c:v>
                </c:pt>
                <c:pt idx="397">
                  <c:v>60399040.81702809</c:v>
                </c:pt>
                <c:pt idx="398">
                  <c:v>60399040.81702809</c:v>
                </c:pt>
                <c:pt idx="399">
                  <c:v>60399040.81702809</c:v>
                </c:pt>
                <c:pt idx="400">
                  <c:v>60399040.81702809</c:v>
                </c:pt>
                <c:pt idx="401">
                  <c:v>60399040.81702809</c:v>
                </c:pt>
                <c:pt idx="402">
                  <c:v>60399040.81702809</c:v>
                </c:pt>
                <c:pt idx="403">
                  <c:v>60399040.81702809</c:v>
                </c:pt>
                <c:pt idx="404">
                  <c:v>60399040.81702809</c:v>
                </c:pt>
                <c:pt idx="405">
                  <c:v>60399040.81702809</c:v>
                </c:pt>
                <c:pt idx="406">
                  <c:v>60399040.81702809</c:v>
                </c:pt>
                <c:pt idx="407">
                  <c:v>60399040.81702809</c:v>
                </c:pt>
                <c:pt idx="408">
                  <c:v>60399040.81702809</c:v>
                </c:pt>
                <c:pt idx="409">
                  <c:v>60399040.81702809</c:v>
                </c:pt>
                <c:pt idx="410">
                  <c:v>60399040.81702809</c:v>
                </c:pt>
                <c:pt idx="411">
                  <c:v>60399040.81702809</c:v>
                </c:pt>
                <c:pt idx="412">
                  <c:v>60399040.81702809</c:v>
                </c:pt>
                <c:pt idx="413">
                  <c:v>60399040.81702809</c:v>
                </c:pt>
                <c:pt idx="414">
                  <c:v>60399040.81702809</c:v>
                </c:pt>
                <c:pt idx="415">
                  <c:v>60399040.81702809</c:v>
                </c:pt>
                <c:pt idx="416">
                  <c:v>60399040.81702809</c:v>
                </c:pt>
                <c:pt idx="417">
                  <c:v>60399040.81702809</c:v>
                </c:pt>
                <c:pt idx="418">
                  <c:v>60399040.81702809</c:v>
                </c:pt>
                <c:pt idx="419">
                  <c:v>60399040.81702809</c:v>
                </c:pt>
                <c:pt idx="420">
                  <c:v>60399040.81702809</c:v>
                </c:pt>
                <c:pt idx="421">
                  <c:v>60399040.81702809</c:v>
                </c:pt>
                <c:pt idx="422">
                  <c:v>60399040.81702809</c:v>
                </c:pt>
                <c:pt idx="423">
                  <c:v>60399040.81702809</c:v>
                </c:pt>
                <c:pt idx="424">
                  <c:v>60399040.81702809</c:v>
                </c:pt>
                <c:pt idx="425">
                  <c:v>60399040.81702809</c:v>
                </c:pt>
                <c:pt idx="426">
                  <c:v>60399040.81702809</c:v>
                </c:pt>
                <c:pt idx="427">
                  <c:v>60399040.81702809</c:v>
                </c:pt>
                <c:pt idx="428">
                  <c:v>60399040.81702809</c:v>
                </c:pt>
                <c:pt idx="429">
                  <c:v>60399040.81702809</c:v>
                </c:pt>
                <c:pt idx="430">
                  <c:v>60399040.81702809</c:v>
                </c:pt>
                <c:pt idx="431">
                  <c:v>60399040.81702809</c:v>
                </c:pt>
                <c:pt idx="432">
                  <c:v>60399040.81702809</c:v>
                </c:pt>
                <c:pt idx="433">
                  <c:v>60399040.81702809</c:v>
                </c:pt>
                <c:pt idx="434">
                  <c:v>60399040.81702809</c:v>
                </c:pt>
                <c:pt idx="435">
                  <c:v>60399040.81702809</c:v>
                </c:pt>
                <c:pt idx="436">
                  <c:v>60399040.81702809</c:v>
                </c:pt>
                <c:pt idx="437">
                  <c:v>60399040.81702809</c:v>
                </c:pt>
                <c:pt idx="438">
                  <c:v>60399040.81702809</c:v>
                </c:pt>
                <c:pt idx="439">
                  <c:v>60399040.81702809</c:v>
                </c:pt>
                <c:pt idx="440">
                  <c:v>60399040.81702809</c:v>
                </c:pt>
                <c:pt idx="441">
                  <c:v>60399040.81702809</c:v>
                </c:pt>
                <c:pt idx="442">
                  <c:v>60399040.81702809</c:v>
                </c:pt>
                <c:pt idx="443">
                  <c:v>60399040.81702809</c:v>
                </c:pt>
                <c:pt idx="444">
                  <c:v>60399040.81702809</c:v>
                </c:pt>
                <c:pt idx="445">
                  <c:v>60399040.81702809</c:v>
                </c:pt>
                <c:pt idx="446">
                  <c:v>60399040.81702809</c:v>
                </c:pt>
                <c:pt idx="447">
                  <c:v>60399040.81702809</c:v>
                </c:pt>
                <c:pt idx="448">
                  <c:v>60399040.81702809</c:v>
                </c:pt>
                <c:pt idx="449">
                  <c:v>60399040.81702809</c:v>
                </c:pt>
                <c:pt idx="450">
                  <c:v>60399040.81702809</c:v>
                </c:pt>
                <c:pt idx="451">
                  <c:v>60399040.81702809</c:v>
                </c:pt>
                <c:pt idx="452">
                  <c:v>60399040.81702809</c:v>
                </c:pt>
                <c:pt idx="453">
                  <c:v>60399040.81702809</c:v>
                </c:pt>
                <c:pt idx="454">
                  <c:v>60399040.81702809</c:v>
                </c:pt>
                <c:pt idx="455">
                  <c:v>60399040.81702809</c:v>
                </c:pt>
                <c:pt idx="456">
                  <c:v>60399040.81702809</c:v>
                </c:pt>
                <c:pt idx="457">
                  <c:v>60399040.81702809</c:v>
                </c:pt>
                <c:pt idx="458">
                  <c:v>60399040.81702809</c:v>
                </c:pt>
                <c:pt idx="459">
                  <c:v>60399040.81702809</c:v>
                </c:pt>
                <c:pt idx="460">
                  <c:v>60399040.81702809</c:v>
                </c:pt>
                <c:pt idx="461">
                  <c:v>60399040.81702809</c:v>
                </c:pt>
                <c:pt idx="462">
                  <c:v>60399040.81702809</c:v>
                </c:pt>
                <c:pt idx="463">
                  <c:v>60399040.81702809</c:v>
                </c:pt>
                <c:pt idx="464">
                  <c:v>60399040.81702809</c:v>
                </c:pt>
                <c:pt idx="465">
                  <c:v>60399040.81702809</c:v>
                </c:pt>
                <c:pt idx="466">
                  <c:v>60399040.81702809</c:v>
                </c:pt>
                <c:pt idx="467">
                  <c:v>60399040.81702809</c:v>
                </c:pt>
                <c:pt idx="468">
                  <c:v>60399040.81702809</c:v>
                </c:pt>
                <c:pt idx="469">
                  <c:v>60399040.81702809</c:v>
                </c:pt>
                <c:pt idx="470">
                  <c:v>60399040.81702809</c:v>
                </c:pt>
                <c:pt idx="471">
                  <c:v>60399040.81702809</c:v>
                </c:pt>
                <c:pt idx="472">
                  <c:v>60399040.81702809</c:v>
                </c:pt>
                <c:pt idx="473">
                  <c:v>60399040.81702809</c:v>
                </c:pt>
                <c:pt idx="474">
                  <c:v>60399040.81702809</c:v>
                </c:pt>
                <c:pt idx="475">
                  <c:v>60399040.81702809</c:v>
                </c:pt>
                <c:pt idx="476">
                  <c:v>60399040.81702809</c:v>
                </c:pt>
                <c:pt idx="477">
                  <c:v>60399040.81702809</c:v>
                </c:pt>
                <c:pt idx="478">
                  <c:v>60399040.81702809</c:v>
                </c:pt>
                <c:pt idx="479">
                  <c:v>60399040.81702809</c:v>
                </c:pt>
                <c:pt idx="480">
                  <c:v>60399040.81702809</c:v>
                </c:pt>
                <c:pt idx="481">
                  <c:v>60399040.81702809</c:v>
                </c:pt>
                <c:pt idx="482">
                  <c:v>60399040.81702809</c:v>
                </c:pt>
                <c:pt idx="483">
                  <c:v>60399040.81702809</c:v>
                </c:pt>
                <c:pt idx="484">
                  <c:v>60399040.81702809</c:v>
                </c:pt>
                <c:pt idx="485">
                  <c:v>60399040.81702809</c:v>
                </c:pt>
                <c:pt idx="486">
                  <c:v>60399040.81702809</c:v>
                </c:pt>
                <c:pt idx="487">
                  <c:v>60399040.81702809</c:v>
                </c:pt>
                <c:pt idx="488">
                  <c:v>60399040.81702809</c:v>
                </c:pt>
                <c:pt idx="489">
                  <c:v>60399040.81702809</c:v>
                </c:pt>
                <c:pt idx="490">
                  <c:v>60399040.81702809</c:v>
                </c:pt>
                <c:pt idx="491">
                  <c:v>60399040.81702809</c:v>
                </c:pt>
                <c:pt idx="492">
                  <c:v>60399040.81702809</c:v>
                </c:pt>
                <c:pt idx="493">
                  <c:v>60399040.81702809</c:v>
                </c:pt>
                <c:pt idx="494">
                  <c:v>60399040.81702809</c:v>
                </c:pt>
                <c:pt idx="495">
                  <c:v>60399040.81702809</c:v>
                </c:pt>
                <c:pt idx="496">
                  <c:v>60399040.81702809</c:v>
                </c:pt>
                <c:pt idx="497">
                  <c:v>60399040.81702809</c:v>
                </c:pt>
                <c:pt idx="498">
                  <c:v>60399040.81702809</c:v>
                </c:pt>
                <c:pt idx="499">
                  <c:v>60399040.81702809</c:v>
                </c:pt>
                <c:pt idx="500">
                  <c:v>60399040.81702809</c:v>
                </c:pt>
                <c:pt idx="501">
                  <c:v>60399040.81702809</c:v>
                </c:pt>
                <c:pt idx="502">
                  <c:v>60399040.81702809</c:v>
                </c:pt>
                <c:pt idx="503">
                  <c:v>60399040.81702809</c:v>
                </c:pt>
                <c:pt idx="504">
                  <c:v>60399040.81702809</c:v>
                </c:pt>
                <c:pt idx="505">
                  <c:v>60399040.81702809</c:v>
                </c:pt>
                <c:pt idx="506">
                  <c:v>60399040.81702809</c:v>
                </c:pt>
                <c:pt idx="507">
                  <c:v>60399040.81702809</c:v>
                </c:pt>
                <c:pt idx="508">
                  <c:v>60399040.81702809</c:v>
                </c:pt>
                <c:pt idx="509">
                  <c:v>60399040.81702809</c:v>
                </c:pt>
                <c:pt idx="510">
                  <c:v>60399040.81702809</c:v>
                </c:pt>
                <c:pt idx="511">
                  <c:v>60399040.81702809</c:v>
                </c:pt>
                <c:pt idx="512">
                  <c:v>60399040.81702809</c:v>
                </c:pt>
                <c:pt idx="513">
                  <c:v>60399040.81702809</c:v>
                </c:pt>
                <c:pt idx="514">
                  <c:v>60399040.81702809</c:v>
                </c:pt>
                <c:pt idx="515">
                  <c:v>60399040.81702809</c:v>
                </c:pt>
                <c:pt idx="516">
                  <c:v>60399040.81702809</c:v>
                </c:pt>
                <c:pt idx="517">
                  <c:v>60399040.81702809</c:v>
                </c:pt>
                <c:pt idx="518">
                  <c:v>60399040.81702809</c:v>
                </c:pt>
                <c:pt idx="519">
                  <c:v>60399040.81702809</c:v>
                </c:pt>
                <c:pt idx="520">
                  <c:v>60399040.81702809</c:v>
                </c:pt>
                <c:pt idx="521">
                  <c:v>60399040.81702809</c:v>
                </c:pt>
                <c:pt idx="522">
                  <c:v>60399040.81702809</c:v>
                </c:pt>
                <c:pt idx="523">
                  <c:v>60399040.81702809</c:v>
                </c:pt>
                <c:pt idx="524">
                  <c:v>60399040.81702809</c:v>
                </c:pt>
                <c:pt idx="525">
                  <c:v>60399040.81702809</c:v>
                </c:pt>
                <c:pt idx="526">
                  <c:v>60399040.81702809</c:v>
                </c:pt>
                <c:pt idx="527">
                  <c:v>60399040.81702809</c:v>
                </c:pt>
                <c:pt idx="528">
                  <c:v>60399040.81702809</c:v>
                </c:pt>
                <c:pt idx="529">
                  <c:v>60399040.81702809</c:v>
                </c:pt>
                <c:pt idx="530">
                  <c:v>60399040.81702809</c:v>
                </c:pt>
                <c:pt idx="531">
                  <c:v>60399040.81702809</c:v>
                </c:pt>
                <c:pt idx="532">
                  <c:v>60399040.81702809</c:v>
                </c:pt>
                <c:pt idx="533">
                  <c:v>60399040.81702809</c:v>
                </c:pt>
                <c:pt idx="534">
                  <c:v>60399040.81702809</c:v>
                </c:pt>
                <c:pt idx="535">
                  <c:v>60399040.81702809</c:v>
                </c:pt>
                <c:pt idx="536">
                  <c:v>60399040.81702809</c:v>
                </c:pt>
                <c:pt idx="537">
                  <c:v>60399040.81702809</c:v>
                </c:pt>
                <c:pt idx="538">
                  <c:v>60399040.81702809</c:v>
                </c:pt>
                <c:pt idx="539">
                  <c:v>60399040.81702809</c:v>
                </c:pt>
                <c:pt idx="540">
                  <c:v>60399040.81702809</c:v>
                </c:pt>
                <c:pt idx="541">
                  <c:v>60399040.81702809</c:v>
                </c:pt>
                <c:pt idx="542">
                  <c:v>60399040.81702809</c:v>
                </c:pt>
                <c:pt idx="543">
                  <c:v>60399040.81702809</c:v>
                </c:pt>
                <c:pt idx="544">
                  <c:v>60399040.81702809</c:v>
                </c:pt>
                <c:pt idx="545">
                  <c:v>60399040.81702809</c:v>
                </c:pt>
                <c:pt idx="546">
                  <c:v>60399040.81702809</c:v>
                </c:pt>
                <c:pt idx="547">
                  <c:v>60399040.81702809</c:v>
                </c:pt>
                <c:pt idx="548">
                  <c:v>60399040.81702809</c:v>
                </c:pt>
                <c:pt idx="549">
                  <c:v>60399040.81702809</c:v>
                </c:pt>
                <c:pt idx="550">
                  <c:v>60399040.81702809</c:v>
                </c:pt>
                <c:pt idx="551">
                  <c:v>60399040.81702809</c:v>
                </c:pt>
                <c:pt idx="552">
                  <c:v>60399040.81702809</c:v>
                </c:pt>
                <c:pt idx="553">
                  <c:v>60399040.81702809</c:v>
                </c:pt>
                <c:pt idx="554">
                  <c:v>60399040.81702809</c:v>
                </c:pt>
                <c:pt idx="555">
                  <c:v>60399040.81702809</c:v>
                </c:pt>
                <c:pt idx="556">
                  <c:v>60399040.81702809</c:v>
                </c:pt>
                <c:pt idx="557">
                  <c:v>60399040.81702809</c:v>
                </c:pt>
                <c:pt idx="558">
                  <c:v>60399040.81702809</c:v>
                </c:pt>
                <c:pt idx="559">
                  <c:v>60399040.81702809</c:v>
                </c:pt>
                <c:pt idx="560">
                  <c:v>60399040.81702809</c:v>
                </c:pt>
                <c:pt idx="561">
                  <c:v>60399040.81702809</c:v>
                </c:pt>
                <c:pt idx="562">
                  <c:v>60399040.81702809</c:v>
                </c:pt>
                <c:pt idx="563">
                  <c:v>60399040.81702809</c:v>
                </c:pt>
                <c:pt idx="564">
                  <c:v>60399040.81702809</c:v>
                </c:pt>
                <c:pt idx="565">
                  <c:v>60399040.81702809</c:v>
                </c:pt>
                <c:pt idx="566">
                  <c:v>60399040.81702809</c:v>
                </c:pt>
                <c:pt idx="567">
                  <c:v>60399040.81702809</c:v>
                </c:pt>
                <c:pt idx="568">
                  <c:v>60399040.81702809</c:v>
                </c:pt>
                <c:pt idx="569">
                  <c:v>60399040.81702809</c:v>
                </c:pt>
                <c:pt idx="570">
                  <c:v>60399040.81702809</c:v>
                </c:pt>
                <c:pt idx="571">
                  <c:v>60399040.81702809</c:v>
                </c:pt>
                <c:pt idx="572">
                  <c:v>60399040.81702809</c:v>
                </c:pt>
                <c:pt idx="573">
                  <c:v>60399040.81702809</c:v>
                </c:pt>
                <c:pt idx="574">
                  <c:v>60399040.81702809</c:v>
                </c:pt>
                <c:pt idx="575">
                  <c:v>60399040.81702809</c:v>
                </c:pt>
                <c:pt idx="576">
                  <c:v>60399040.81702809</c:v>
                </c:pt>
                <c:pt idx="577">
                  <c:v>60399040.81702809</c:v>
                </c:pt>
                <c:pt idx="578">
                  <c:v>60399040.81702809</c:v>
                </c:pt>
                <c:pt idx="579">
                  <c:v>60399040.81702809</c:v>
                </c:pt>
                <c:pt idx="580">
                  <c:v>60399040.81702809</c:v>
                </c:pt>
                <c:pt idx="581">
                  <c:v>60399040.81702809</c:v>
                </c:pt>
                <c:pt idx="582">
                  <c:v>60399040.81702809</c:v>
                </c:pt>
                <c:pt idx="583">
                  <c:v>60399040.81702809</c:v>
                </c:pt>
                <c:pt idx="584">
                  <c:v>60399040.81702809</c:v>
                </c:pt>
                <c:pt idx="585">
                  <c:v>60399040.81702809</c:v>
                </c:pt>
                <c:pt idx="586">
                  <c:v>60399040.81702809</c:v>
                </c:pt>
                <c:pt idx="587">
                  <c:v>60399040.81702809</c:v>
                </c:pt>
                <c:pt idx="588">
                  <c:v>60399040.81702809</c:v>
                </c:pt>
                <c:pt idx="589">
                  <c:v>60399040.81702809</c:v>
                </c:pt>
                <c:pt idx="590">
                  <c:v>60399040.81702809</c:v>
                </c:pt>
                <c:pt idx="591">
                  <c:v>60399040.81702809</c:v>
                </c:pt>
                <c:pt idx="592">
                  <c:v>60399040.81702809</c:v>
                </c:pt>
                <c:pt idx="593">
                  <c:v>60399040.81702809</c:v>
                </c:pt>
                <c:pt idx="594">
                  <c:v>60399040.81702809</c:v>
                </c:pt>
                <c:pt idx="595">
                  <c:v>60399040.81702809</c:v>
                </c:pt>
                <c:pt idx="596">
                  <c:v>60399040.81702809</c:v>
                </c:pt>
                <c:pt idx="597">
                  <c:v>60399040.81702809</c:v>
                </c:pt>
                <c:pt idx="598">
                  <c:v>60399040.81702809</c:v>
                </c:pt>
                <c:pt idx="599">
                  <c:v>60399040.81702809</c:v>
                </c:pt>
                <c:pt idx="600">
                  <c:v>60399040.81702809</c:v>
                </c:pt>
                <c:pt idx="601">
                  <c:v>60399040.81702809</c:v>
                </c:pt>
                <c:pt idx="602">
                  <c:v>60399040.81702809</c:v>
                </c:pt>
                <c:pt idx="603">
                  <c:v>60399040.81702809</c:v>
                </c:pt>
                <c:pt idx="604">
                  <c:v>60399040.81702809</c:v>
                </c:pt>
                <c:pt idx="605">
                  <c:v>60399040.81702809</c:v>
                </c:pt>
                <c:pt idx="606">
                  <c:v>60399040.81702809</c:v>
                </c:pt>
                <c:pt idx="607">
                  <c:v>60399040.81702809</c:v>
                </c:pt>
                <c:pt idx="608">
                  <c:v>60399040.81702809</c:v>
                </c:pt>
                <c:pt idx="609">
                  <c:v>60399040.81702809</c:v>
                </c:pt>
                <c:pt idx="610">
                  <c:v>60399040.81702809</c:v>
                </c:pt>
                <c:pt idx="611">
                  <c:v>60399040.81702809</c:v>
                </c:pt>
                <c:pt idx="612">
                  <c:v>60399040.81702809</c:v>
                </c:pt>
                <c:pt idx="613">
                  <c:v>60399040.81702809</c:v>
                </c:pt>
                <c:pt idx="614">
                  <c:v>60399040.81702809</c:v>
                </c:pt>
                <c:pt idx="615">
                  <c:v>60399040.81702809</c:v>
                </c:pt>
                <c:pt idx="616">
                  <c:v>60399040.81702809</c:v>
                </c:pt>
                <c:pt idx="617">
                  <c:v>60399040.81702809</c:v>
                </c:pt>
                <c:pt idx="618">
                  <c:v>60399040.81702809</c:v>
                </c:pt>
                <c:pt idx="619">
                  <c:v>60399040.81702809</c:v>
                </c:pt>
                <c:pt idx="620">
                  <c:v>60399040.81702809</c:v>
                </c:pt>
                <c:pt idx="621">
                  <c:v>60399040.81702809</c:v>
                </c:pt>
                <c:pt idx="622">
                  <c:v>60399040.81702809</c:v>
                </c:pt>
                <c:pt idx="623">
                  <c:v>60399040.81702809</c:v>
                </c:pt>
                <c:pt idx="624">
                  <c:v>60399040.81702809</c:v>
                </c:pt>
                <c:pt idx="625">
                  <c:v>60399040.81702809</c:v>
                </c:pt>
                <c:pt idx="626">
                  <c:v>60399040.81702809</c:v>
                </c:pt>
                <c:pt idx="627">
                  <c:v>60399040.81702809</c:v>
                </c:pt>
                <c:pt idx="628">
                  <c:v>60399040.81702809</c:v>
                </c:pt>
                <c:pt idx="629">
                  <c:v>60399040.81702809</c:v>
                </c:pt>
                <c:pt idx="630">
                  <c:v>60399040.81702809</c:v>
                </c:pt>
                <c:pt idx="631">
                  <c:v>60399040.81702809</c:v>
                </c:pt>
                <c:pt idx="632">
                  <c:v>60399040.81702809</c:v>
                </c:pt>
                <c:pt idx="633">
                  <c:v>60399040.81702809</c:v>
                </c:pt>
                <c:pt idx="634">
                  <c:v>60399040.81702809</c:v>
                </c:pt>
                <c:pt idx="635">
                  <c:v>60399040.81702809</c:v>
                </c:pt>
                <c:pt idx="636">
                  <c:v>60399040.81702809</c:v>
                </c:pt>
                <c:pt idx="637">
                  <c:v>60399040.81702809</c:v>
                </c:pt>
                <c:pt idx="638">
                  <c:v>60399040.81702809</c:v>
                </c:pt>
                <c:pt idx="639">
                  <c:v>60399040.81702809</c:v>
                </c:pt>
                <c:pt idx="640">
                  <c:v>60399040.81702809</c:v>
                </c:pt>
                <c:pt idx="641">
                  <c:v>60399040.81702809</c:v>
                </c:pt>
                <c:pt idx="642">
                  <c:v>60399040.81702809</c:v>
                </c:pt>
                <c:pt idx="643">
                  <c:v>60399040.81702809</c:v>
                </c:pt>
                <c:pt idx="644">
                  <c:v>60399040.81702809</c:v>
                </c:pt>
                <c:pt idx="645">
                  <c:v>60399040.81702809</c:v>
                </c:pt>
                <c:pt idx="646">
                  <c:v>60399040.81702809</c:v>
                </c:pt>
                <c:pt idx="647">
                  <c:v>60399040.81702809</c:v>
                </c:pt>
                <c:pt idx="648">
                  <c:v>60399040.81702809</c:v>
                </c:pt>
                <c:pt idx="649">
                  <c:v>60399040.81702809</c:v>
                </c:pt>
                <c:pt idx="650">
                  <c:v>60399040.81702809</c:v>
                </c:pt>
                <c:pt idx="651">
                  <c:v>60399040.81702809</c:v>
                </c:pt>
                <c:pt idx="652">
                  <c:v>60399040.81702809</c:v>
                </c:pt>
                <c:pt idx="653">
                  <c:v>60399040.81702809</c:v>
                </c:pt>
                <c:pt idx="654">
                  <c:v>60399040.81702809</c:v>
                </c:pt>
                <c:pt idx="655">
                  <c:v>60399040.81702809</c:v>
                </c:pt>
                <c:pt idx="656">
                  <c:v>60399040.81702809</c:v>
                </c:pt>
                <c:pt idx="657">
                  <c:v>60399040.81702809</c:v>
                </c:pt>
                <c:pt idx="658">
                  <c:v>60399040.81702809</c:v>
                </c:pt>
                <c:pt idx="659">
                  <c:v>60399040.81702809</c:v>
                </c:pt>
                <c:pt idx="660">
                  <c:v>60399040.81702809</c:v>
                </c:pt>
                <c:pt idx="661">
                  <c:v>60399040.81702809</c:v>
                </c:pt>
                <c:pt idx="662">
                  <c:v>60399040.81702809</c:v>
                </c:pt>
                <c:pt idx="663">
                  <c:v>60399040.81702809</c:v>
                </c:pt>
                <c:pt idx="664">
                  <c:v>60399040.81702809</c:v>
                </c:pt>
                <c:pt idx="665">
                  <c:v>60399040.81702809</c:v>
                </c:pt>
                <c:pt idx="666">
                  <c:v>60399040.81702809</c:v>
                </c:pt>
                <c:pt idx="667">
                  <c:v>60399040.81702809</c:v>
                </c:pt>
                <c:pt idx="668">
                  <c:v>60399040.81702809</c:v>
                </c:pt>
                <c:pt idx="669">
                  <c:v>60399040.81702809</c:v>
                </c:pt>
                <c:pt idx="670">
                  <c:v>60399040.81702809</c:v>
                </c:pt>
                <c:pt idx="671">
                  <c:v>60399040.81702809</c:v>
                </c:pt>
                <c:pt idx="672">
                  <c:v>60399040.81702809</c:v>
                </c:pt>
                <c:pt idx="673">
                  <c:v>60399040.81702809</c:v>
                </c:pt>
                <c:pt idx="674">
                  <c:v>60399040.81702809</c:v>
                </c:pt>
                <c:pt idx="675">
                  <c:v>60399040.81702809</c:v>
                </c:pt>
                <c:pt idx="676">
                  <c:v>60399040.81702809</c:v>
                </c:pt>
                <c:pt idx="677">
                  <c:v>60399040.81702809</c:v>
                </c:pt>
                <c:pt idx="678">
                  <c:v>60399040.81702809</c:v>
                </c:pt>
                <c:pt idx="679">
                  <c:v>60399040.81702809</c:v>
                </c:pt>
                <c:pt idx="680">
                  <c:v>60399040.81702809</c:v>
                </c:pt>
                <c:pt idx="681">
                  <c:v>60399040.81702809</c:v>
                </c:pt>
                <c:pt idx="682">
                  <c:v>60399040.81702809</c:v>
                </c:pt>
                <c:pt idx="683">
                  <c:v>60399040.81702809</c:v>
                </c:pt>
                <c:pt idx="684">
                  <c:v>60399040.81702809</c:v>
                </c:pt>
                <c:pt idx="685">
                  <c:v>60399040.81702809</c:v>
                </c:pt>
                <c:pt idx="686">
                  <c:v>60399040.81702809</c:v>
                </c:pt>
                <c:pt idx="687">
                  <c:v>60399040.81702809</c:v>
                </c:pt>
                <c:pt idx="688">
                  <c:v>60399040.81702809</c:v>
                </c:pt>
                <c:pt idx="689">
                  <c:v>60399040.81702809</c:v>
                </c:pt>
                <c:pt idx="690">
                  <c:v>60399040.81702809</c:v>
                </c:pt>
                <c:pt idx="691">
                  <c:v>60399040.81702809</c:v>
                </c:pt>
                <c:pt idx="692">
                  <c:v>60399040.81702809</c:v>
                </c:pt>
                <c:pt idx="693">
                  <c:v>60399040.81702809</c:v>
                </c:pt>
                <c:pt idx="694">
                  <c:v>60399040.81702809</c:v>
                </c:pt>
                <c:pt idx="695">
                  <c:v>60399040.81702809</c:v>
                </c:pt>
                <c:pt idx="696">
                  <c:v>60399040.81702809</c:v>
                </c:pt>
                <c:pt idx="697">
                  <c:v>60399040.81702809</c:v>
                </c:pt>
                <c:pt idx="698">
                  <c:v>60399040.81702809</c:v>
                </c:pt>
                <c:pt idx="699">
                  <c:v>60399040.81702809</c:v>
                </c:pt>
                <c:pt idx="700">
                  <c:v>60399040.81702809</c:v>
                </c:pt>
                <c:pt idx="701">
                  <c:v>60399040.81702809</c:v>
                </c:pt>
                <c:pt idx="702">
                  <c:v>60399040.81702809</c:v>
                </c:pt>
                <c:pt idx="703">
                  <c:v>60399040.81702809</c:v>
                </c:pt>
                <c:pt idx="704">
                  <c:v>60399040.81702809</c:v>
                </c:pt>
                <c:pt idx="705">
                  <c:v>60399040.81702809</c:v>
                </c:pt>
                <c:pt idx="706">
                  <c:v>60399040.81702809</c:v>
                </c:pt>
                <c:pt idx="707">
                  <c:v>60399040.81702809</c:v>
                </c:pt>
                <c:pt idx="708">
                  <c:v>60399040.81702809</c:v>
                </c:pt>
                <c:pt idx="709">
                  <c:v>60399040.81702809</c:v>
                </c:pt>
                <c:pt idx="710">
                  <c:v>60399040.81702809</c:v>
                </c:pt>
                <c:pt idx="711">
                  <c:v>60399040.81702809</c:v>
                </c:pt>
                <c:pt idx="712">
                  <c:v>60399040.81702809</c:v>
                </c:pt>
                <c:pt idx="713">
                  <c:v>60399040.81702809</c:v>
                </c:pt>
                <c:pt idx="714">
                  <c:v>60399040.81702809</c:v>
                </c:pt>
                <c:pt idx="715">
                  <c:v>60399040.81702809</c:v>
                </c:pt>
                <c:pt idx="716">
                  <c:v>60399040.81702809</c:v>
                </c:pt>
                <c:pt idx="717">
                  <c:v>60399040.81702809</c:v>
                </c:pt>
                <c:pt idx="718">
                  <c:v>60399040.81702809</c:v>
                </c:pt>
                <c:pt idx="719">
                  <c:v>60399040.81702809</c:v>
                </c:pt>
                <c:pt idx="720">
                  <c:v>60399040.81702809</c:v>
                </c:pt>
                <c:pt idx="721">
                  <c:v>60399040.81702809</c:v>
                </c:pt>
                <c:pt idx="722">
                  <c:v>60399040.81702809</c:v>
                </c:pt>
                <c:pt idx="723">
                  <c:v>60399040.81702809</c:v>
                </c:pt>
                <c:pt idx="724">
                  <c:v>60399040.81702809</c:v>
                </c:pt>
                <c:pt idx="725">
                  <c:v>60399040.81702809</c:v>
                </c:pt>
                <c:pt idx="726">
                  <c:v>60399040.81702809</c:v>
                </c:pt>
                <c:pt idx="727">
                  <c:v>60399040.81702809</c:v>
                </c:pt>
                <c:pt idx="728">
                  <c:v>60399040.81702809</c:v>
                </c:pt>
                <c:pt idx="729">
                  <c:v>60399040.81702809</c:v>
                </c:pt>
                <c:pt idx="730">
                  <c:v>60399040.81702809</c:v>
                </c:pt>
                <c:pt idx="731">
                  <c:v>60399040.81702809</c:v>
                </c:pt>
                <c:pt idx="732">
                  <c:v>60399040.81702809</c:v>
                </c:pt>
                <c:pt idx="733">
                  <c:v>60399040.81702809</c:v>
                </c:pt>
                <c:pt idx="734">
                  <c:v>60399040.81702809</c:v>
                </c:pt>
                <c:pt idx="735">
                  <c:v>60399040.81702809</c:v>
                </c:pt>
                <c:pt idx="736">
                  <c:v>60399040.81702809</c:v>
                </c:pt>
                <c:pt idx="737">
                  <c:v>60399040.81702809</c:v>
                </c:pt>
                <c:pt idx="738">
                  <c:v>60399040.81702809</c:v>
                </c:pt>
                <c:pt idx="739">
                  <c:v>60399040.81702809</c:v>
                </c:pt>
                <c:pt idx="740">
                  <c:v>60399040.81702809</c:v>
                </c:pt>
                <c:pt idx="741">
                  <c:v>60399040.81702809</c:v>
                </c:pt>
                <c:pt idx="742">
                  <c:v>60399040.81702809</c:v>
                </c:pt>
                <c:pt idx="743">
                  <c:v>60399040.81702809</c:v>
                </c:pt>
                <c:pt idx="744">
                  <c:v>60399040.81702809</c:v>
                </c:pt>
                <c:pt idx="745">
                  <c:v>60399040.81702809</c:v>
                </c:pt>
                <c:pt idx="746">
                  <c:v>60399040.81702809</c:v>
                </c:pt>
                <c:pt idx="747">
                  <c:v>60399040.81702809</c:v>
                </c:pt>
                <c:pt idx="748">
                  <c:v>60399040.81702809</c:v>
                </c:pt>
                <c:pt idx="749">
                  <c:v>60399040.81702809</c:v>
                </c:pt>
                <c:pt idx="750">
                  <c:v>60399040.81702809</c:v>
                </c:pt>
                <c:pt idx="751">
                  <c:v>60399040.81702809</c:v>
                </c:pt>
                <c:pt idx="752">
                  <c:v>60399040.81702809</c:v>
                </c:pt>
                <c:pt idx="753">
                  <c:v>60399040.81702809</c:v>
                </c:pt>
                <c:pt idx="754">
                  <c:v>60399040.81702809</c:v>
                </c:pt>
                <c:pt idx="755">
                  <c:v>60399040.81702809</c:v>
                </c:pt>
                <c:pt idx="756">
                  <c:v>60399040.81702809</c:v>
                </c:pt>
                <c:pt idx="757">
                  <c:v>60399040.81702809</c:v>
                </c:pt>
                <c:pt idx="758">
                  <c:v>60399040.81702809</c:v>
                </c:pt>
                <c:pt idx="759">
                  <c:v>60399040.81702809</c:v>
                </c:pt>
                <c:pt idx="760">
                  <c:v>60399040.81702809</c:v>
                </c:pt>
                <c:pt idx="761">
                  <c:v>60399040.81702809</c:v>
                </c:pt>
                <c:pt idx="762">
                  <c:v>60399040.81702809</c:v>
                </c:pt>
                <c:pt idx="763">
                  <c:v>60399040.81702809</c:v>
                </c:pt>
                <c:pt idx="764">
                  <c:v>60399040.81702809</c:v>
                </c:pt>
                <c:pt idx="765">
                  <c:v>60399040.81702809</c:v>
                </c:pt>
                <c:pt idx="766">
                  <c:v>60399040.81702809</c:v>
                </c:pt>
                <c:pt idx="767">
                  <c:v>60399040.81702809</c:v>
                </c:pt>
                <c:pt idx="768">
                  <c:v>60399040.81702809</c:v>
                </c:pt>
                <c:pt idx="769">
                  <c:v>60399040.81702809</c:v>
                </c:pt>
                <c:pt idx="770">
                  <c:v>60399040.81702809</c:v>
                </c:pt>
                <c:pt idx="771">
                  <c:v>60399040.81702809</c:v>
                </c:pt>
                <c:pt idx="772">
                  <c:v>60399040.81702809</c:v>
                </c:pt>
                <c:pt idx="773">
                  <c:v>60399040.81702809</c:v>
                </c:pt>
                <c:pt idx="774">
                  <c:v>60399040.81702809</c:v>
                </c:pt>
                <c:pt idx="775">
                  <c:v>60399040.81702809</c:v>
                </c:pt>
                <c:pt idx="776">
                  <c:v>60399040.81702809</c:v>
                </c:pt>
                <c:pt idx="777">
                  <c:v>60399040.81702809</c:v>
                </c:pt>
                <c:pt idx="778">
                  <c:v>60399040.81702809</c:v>
                </c:pt>
                <c:pt idx="779">
                  <c:v>60399040.81702809</c:v>
                </c:pt>
                <c:pt idx="780">
                  <c:v>60399040.81702809</c:v>
                </c:pt>
                <c:pt idx="781">
                  <c:v>60399040.81702809</c:v>
                </c:pt>
                <c:pt idx="782">
                  <c:v>60399040.81702809</c:v>
                </c:pt>
                <c:pt idx="783">
                  <c:v>60399040.81702809</c:v>
                </c:pt>
                <c:pt idx="784">
                  <c:v>60399040.81702809</c:v>
                </c:pt>
                <c:pt idx="785">
                  <c:v>60399040.81702809</c:v>
                </c:pt>
                <c:pt idx="786">
                  <c:v>60399040.81702809</c:v>
                </c:pt>
                <c:pt idx="787">
                  <c:v>60399040.81702809</c:v>
                </c:pt>
                <c:pt idx="788">
                  <c:v>60399040.81702809</c:v>
                </c:pt>
                <c:pt idx="789">
                  <c:v>60399040.81702809</c:v>
                </c:pt>
                <c:pt idx="790">
                  <c:v>60399040.81702809</c:v>
                </c:pt>
                <c:pt idx="791">
                  <c:v>60399040.81702809</c:v>
                </c:pt>
                <c:pt idx="792">
                  <c:v>60399040.81702809</c:v>
                </c:pt>
                <c:pt idx="793">
                  <c:v>60399040.81702809</c:v>
                </c:pt>
                <c:pt idx="794">
                  <c:v>60399040.81702809</c:v>
                </c:pt>
                <c:pt idx="795">
                  <c:v>60399040.81702809</c:v>
                </c:pt>
                <c:pt idx="796">
                  <c:v>60399040.81702809</c:v>
                </c:pt>
                <c:pt idx="797">
                  <c:v>60399040.81702809</c:v>
                </c:pt>
                <c:pt idx="798">
                  <c:v>60399040.81702809</c:v>
                </c:pt>
                <c:pt idx="799">
                  <c:v>60399040.81702809</c:v>
                </c:pt>
                <c:pt idx="800">
                  <c:v>60399040.81702809</c:v>
                </c:pt>
                <c:pt idx="801">
                  <c:v>60399040.81702809</c:v>
                </c:pt>
                <c:pt idx="802">
                  <c:v>60399040.81702809</c:v>
                </c:pt>
                <c:pt idx="803">
                  <c:v>60399040.81702809</c:v>
                </c:pt>
                <c:pt idx="804">
                  <c:v>60399040.81702809</c:v>
                </c:pt>
                <c:pt idx="805">
                  <c:v>60399040.81702809</c:v>
                </c:pt>
                <c:pt idx="806">
                  <c:v>60399040.81702809</c:v>
                </c:pt>
                <c:pt idx="807">
                  <c:v>60399040.81702809</c:v>
                </c:pt>
                <c:pt idx="808">
                  <c:v>60399040.81702809</c:v>
                </c:pt>
                <c:pt idx="809">
                  <c:v>60399040.81702809</c:v>
                </c:pt>
                <c:pt idx="810">
                  <c:v>60399040.81702809</c:v>
                </c:pt>
                <c:pt idx="811">
                  <c:v>60399040.81702809</c:v>
                </c:pt>
                <c:pt idx="812">
                  <c:v>60399040.81702809</c:v>
                </c:pt>
                <c:pt idx="813">
                  <c:v>60399040.81702809</c:v>
                </c:pt>
                <c:pt idx="814">
                  <c:v>60399040.81702809</c:v>
                </c:pt>
                <c:pt idx="815">
                  <c:v>60399040.81702809</c:v>
                </c:pt>
                <c:pt idx="816">
                  <c:v>60399040.81702809</c:v>
                </c:pt>
                <c:pt idx="817">
                  <c:v>60399040.81702809</c:v>
                </c:pt>
                <c:pt idx="818">
                  <c:v>60399040.81702809</c:v>
                </c:pt>
                <c:pt idx="819">
                  <c:v>60399040.81702809</c:v>
                </c:pt>
                <c:pt idx="820">
                  <c:v>60399040.81702809</c:v>
                </c:pt>
                <c:pt idx="821">
                  <c:v>60399040.81702809</c:v>
                </c:pt>
                <c:pt idx="822">
                  <c:v>60399040.81702809</c:v>
                </c:pt>
                <c:pt idx="823">
                  <c:v>60399040.81702809</c:v>
                </c:pt>
                <c:pt idx="824">
                  <c:v>60399040.81702809</c:v>
                </c:pt>
                <c:pt idx="825">
                  <c:v>60399040.81702809</c:v>
                </c:pt>
                <c:pt idx="826">
                  <c:v>60399040.81702809</c:v>
                </c:pt>
                <c:pt idx="827">
                  <c:v>60399040.81702809</c:v>
                </c:pt>
                <c:pt idx="828">
                  <c:v>60399040.81702809</c:v>
                </c:pt>
                <c:pt idx="829">
                  <c:v>60399040.81702809</c:v>
                </c:pt>
                <c:pt idx="830">
                  <c:v>60399040.81702809</c:v>
                </c:pt>
                <c:pt idx="831">
                  <c:v>60399040.81702809</c:v>
                </c:pt>
                <c:pt idx="832">
                  <c:v>60399040.81702809</c:v>
                </c:pt>
                <c:pt idx="833">
                  <c:v>60399040.81702809</c:v>
                </c:pt>
                <c:pt idx="834">
                  <c:v>60399040.81702809</c:v>
                </c:pt>
                <c:pt idx="835">
                  <c:v>60399040.81702809</c:v>
                </c:pt>
                <c:pt idx="836">
                  <c:v>60399040.81702809</c:v>
                </c:pt>
                <c:pt idx="837">
                  <c:v>60399040.81702809</c:v>
                </c:pt>
                <c:pt idx="838">
                  <c:v>60399040.81702809</c:v>
                </c:pt>
                <c:pt idx="839">
                  <c:v>60399040.81702809</c:v>
                </c:pt>
                <c:pt idx="840">
                  <c:v>60399040.81702809</c:v>
                </c:pt>
                <c:pt idx="841">
                  <c:v>60399040.81702809</c:v>
                </c:pt>
                <c:pt idx="842">
                  <c:v>60399040.81702809</c:v>
                </c:pt>
                <c:pt idx="843">
                  <c:v>60399040.81702809</c:v>
                </c:pt>
                <c:pt idx="844">
                  <c:v>60399040.81702809</c:v>
                </c:pt>
                <c:pt idx="845">
                  <c:v>60399040.81702809</c:v>
                </c:pt>
                <c:pt idx="846">
                  <c:v>60399040.81702809</c:v>
                </c:pt>
                <c:pt idx="847">
                  <c:v>60399040.81702809</c:v>
                </c:pt>
                <c:pt idx="848">
                  <c:v>60399040.81702809</c:v>
                </c:pt>
                <c:pt idx="849">
                  <c:v>60399040.81702809</c:v>
                </c:pt>
                <c:pt idx="850">
                  <c:v>60399040.81702809</c:v>
                </c:pt>
                <c:pt idx="851">
                  <c:v>60399040.81702809</c:v>
                </c:pt>
                <c:pt idx="852">
                  <c:v>60399040.81702809</c:v>
                </c:pt>
                <c:pt idx="853">
                  <c:v>60399040.81702809</c:v>
                </c:pt>
                <c:pt idx="854">
                  <c:v>60399040.81702809</c:v>
                </c:pt>
                <c:pt idx="855">
                  <c:v>60399040.81702809</c:v>
                </c:pt>
                <c:pt idx="856">
                  <c:v>60399040.81702809</c:v>
                </c:pt>
                <c:pt idx="857">
                  <c:v>60399040.81702809</c:v>
                </c:pt>
                <c:pt idx="858">
                  <c:v>60399040.81702809</c:v>
                </c:pt>
                <c:pt idx="859">
                  <c:v>60399040.81702809</c:v>
                </c:pt>
                <c:pt idx="860">
                  <c:v>60399040.81702809</c:v>
                </c:pt>
                <c:pt idx="861">
                  <c:v>60399040.81702809</c:v>
                </c:pt>
                <c:pt idx="862">
                  <c:v>60399040.81702809</c:v>
                </c:pt>
                <c:pt idx="863">
                  <c:v>60399040.81702809</c:v>
                </c:pt>
                <c:pt idx="864">
                  <c:v>60399040.81702809</c:v>
                </c:pt>
                <c:pt idx="865">
                  <c:v>60399040.81702809</c:v>
                </c:pt>
                <c:pt idx="866">
                  <c:v>60399040.81702809</c:v>
                </c:pt>
                <c:pt idx="867">
                  <c:v>60399040.81702809</c:v>
                </c:pt>
                <c:pt idx="868">
                  <c:v>60399040.81702809</c:v>
                </c:pt>
                <c:pt idx="869">
                  <c:v>60399040.81702809</c:v>
                </c:pt>
                <c:pt idx="870">
                  <c:v>60399040.81702809</c:v>
                </c:pt>
                <c:pt idx="871">
                  <c:v>60399040.81702809</c:v>
                </c:pt>
                <c:pt idx="872">
                  <c:v>60399040.81702809</c:v>
                </c:pt>
                <c:pt idx="873">
                  <c:v>60399040.81702809</c:v>
                </c:pt>
                <c:pt idx="874">
                  <c:v>60399040.81702809</c:v>
                </c:pt>
                <c:pt idx="875">
                  <c:v>60399040.81702809</c:v>
                </c:pt>
                <c:pt idx="876">
                  <c:v>60399040.81702809</c:v>
                </c:pt>
                <c:pt idx="877">
                  <c:v>60399040.81702809</c:v>
                </c:pt>
                <c:pt idx="878">
                  <c:v>60399040.81702809</c:v>
                </c:pt>
                <c:pt idx="879">
                  <c:v>60399040.81702809</c:v>
                </c:pt>
                <c:pt idx="880">
                  <c:v>60399040.81702809</c:v>
                </c:pt>
                <c:pt idx="881">
                  <c:v>60399040.81702809</c:v>
                </c:pt>
                <c:pt idx="882">
                  <c:v>60399040.81702809</c:v>
                </c:pt>
                <c:pt idx="883">
                  <c:v>60399040.81702809</c:v>
                </c:pt>
                <c:pt idx="884">
                  <c:v>60399040.81702809</c:v>
                </c:pt>
                <c:pt idx="885">
                  <c:v>60399040.81702809</c:v>
                </c:pt>
                <c:pt idx="886">
                  <c:v>60399040.81702809</c:v>
                </c:pt>
                <c:pt idx="887">
                  <c:v>60399040.81702809</c:v>
                </c:pt>
                <c:pt idx="888">
                  <c:v>60399040.81702809</c:v>
                </c:pt>
                <c:pt idx="889">
                  <c:v>60399040.81702809</c:v>
                </c:pt>
                <c:pt idx="890">
                  <c:v>60399040.81702809</c:v>
                </c:pt>
                <c:pt idx="891">
                  <c:v>60399040.81702809</c:v>
                </c:pt>
                <c:pt idx="892">
                  <c:v>60399040.81702809</c:v>
                </c:pt>
                <c:pt idx="893">
                  <c:v>60399040.81702809</c:v>
                </c:pt>
                <c:pt idx="894">
                  <c:v>60399040.81702809</c:v>
                </c:pt>
                <c:pt idx="895">
                  <c:v>60399040.81702809</c:v>
                </c:pt>
                <c:pt idx="896">
                  <c:v>60399040.81702809</c:v>
                </c:pt>
                <c:pt idx="897">
                  <c:v>60399040.81702809</c:v>
                </c:pt>
                <c:pt idx="898">
                  <c:v>60399040.81702809</c:v>
                </c:pt>
                <c:pt idx="899">
                  <c:v>60399040.81702809</c:v>
                </c:pt>
                <c:pt idx="900">
                  <c:v>60399040.81702809</c:v>
                </c:pt>
                <c:pt idx="901">
                  <c:v>60399040.81702809</c:v>
                </c:pt>
                <c:pt idx="902">
                  <c:v>60399040.81702809</c:v>
                </c:pt>
                <c:pt idx="903">
                  <c:v>60399040.81702809</c:v>
                </c:pt>
                <c:pt idx="904">
                  <c:v>60399040.81702809</c:v>
                </c:pt>
                <c:pt idx="905">
                  <c:v>60399040.81702809</c:v>
                </c:pt>
                <c:pt idx="906">
                  <c:v>60399040.81702809</c:v>
                </c:pt>
                <c:pt idx="907">
                  <c:v>60399040.81702809</c:v>
                </c:pt>
                <c:pt idx="908">
                  <c:v>60399040.81702809</c:v>
                </c:pt>
                <c:pt idx="909">
                  <c:v>60399040.81702809</c:v>
                </c:pt>
                <c:pt idx="910">
                  <c:v>60399040.81702809</c:v>
                </c:pt>
                <c:pt idx="911">
                  <c:v>60399040.81702809</c:v>
                </c:pt>
                <c:pt idx="912">
                  <c:v>60399040.81702809</c:v>
                </c:pt>
                <c:pt idx="913">
                  <c:v>60399040.81702809</c:v>
                </c:pt>
                <c:pt idx="914">
                  <c:v>60399040.81702809</c:v>
                </c:pt>
                <c:pt idx="915">
                  <c:v>60399040.81702809</c:v>
                </c:pt>
                <c:pt idx="916">
                  <c:v>60399040.81702809</c:v>
                </c:pt>
                <c:pt idx="917">
                  <c:v>60399040.81702809</c:v>
                </c:pt>
                <c:pt idx="918">
                  <c:v>60399040.81702809</c:v>
                </c:pt>
                <c:pt idx="919">
                  <c:v>60399040.81702809</c:v>
                </c:pt>
                <c:pt idx="920">
                  <c:v>60399040.81702809</c:v>
                </c:pt>
                <c:pt idx="921">
                  <c:v>60399040.81702809</c:v>
                </c:pt>
                <c:pt idx="922">
                  <c:v>60399040.81702809</c:v>
                </c:pt>
                <c:pt idx="923">
                  <c:v>60399040.81702809</c:v>
                </c:pt>
                <c:pt idx="924">
                  <c:v>60399040.81702809</c:v>
                </c:pt>
                <c:pt idx="925">
                  <c:v>60399040.81702809</c:v>
                </c:pt>
                <c:pt idx="926">
                  <c:v>60399040.81702809</c:v>
                </c:pt>
                <c:pt idx="927">
                  <c:v>60399040.81702809</c:v>
                </c:pt>
                <c:pt idx="928">
                  <c:v>60399040.81702809</c:v>
                </c:pt>
                <c:pt idx="929">
                  <c:v>60399040.81702809</c:v>
                </c:pt>
                <c:pt idx="930">
                  <c:v>60399040.81702809</c:v>
                </c:pt>
                <c:pt idx="931">
                  <c:v>60399040.81702809</c:v>
                </c:pt>
                <c:pt idx="932">
                  <c:v>60399040.81702809</c:v>
                </c:pt>
                <c:pt idx="933">
                  <c:v>60399040.81702809</c:v>
                </c:pt>
                <c:pt idx="934">
                  <c:v>60399040.81702809</c:v>
                </c:pt>
                <c:pt idx="935">
                  <c:v>60399040.81702809</c:v>
                </c:pt>
                <c:pt idx="936">
                  <c:v>60399040.81702809</c:v>
                </c:pt>
                <c:pt idx="937">
                  <c:v>60399040.81702809</c:v>
                </c:pt>
                <c:pt idx="938">
                  <c:v>60399040.81702809</c:v>
                </c:pt>
                <c:pt idx="939">
                  <c:v>60399040.81702809</c:v>
                </c:pt>
                <c:pt idx="940">
                  <c:v>60399040.81702809</c:v>
                </c:pt>
                <c:pt idx="941">
                  <c:v>60399040.81702809</c:v>
                </c:pt>
                <c:pt idx="942">
                  <c:v>60399040.81702809</c:v>
                </c:pt>
                <c:pt idx="943">
                  <c:v>60399040.81702809</c:v>
                </c:pt>
                <c:pt idx="944">
                  <c:v>60399040.81702809</c:v>
                </c:pt>
                <c:pt idx="945">
                  <c:v>60399040.81702809</c:v>
                </c:pt>
                <c:pt idx="946">
                  <c:v>60399040.81702809</c:v>
                </c:pt>
                <c:pt idx="947">
                  <c:v>60399040.81702809</c:v>
                </c:pt>
                <c:pt idx="948">
                  <c:v>60399040.81702809</c:v>
                </c:pt>
                <c:pt idx="949">
                  <c:v>60399040.81702809</c:v>
                </c:pt>
                <c:pt idx="950">
                  <c:v>60399040.81702809</c:v>
                </c:pt>
                <c:pt idx="951">
                  <c:v>60399040.81702809</c:v>
                </c:pt>
                <c:pt idx="952">
                  <c:v>60399040.81702809</c:v>
                </c:pt>
                <c:pt idx="953">
                  <c:v>60399040.81702809</c:v>
                </c:pt>
                <c:pt idx="954">
                  <c:v>60399040.81702809</c:v>
                </c:pt>
                <c:pt idx="955">
                  <c:v>60399040.81702809</c:v>
                </c:pt>
                <c:pt idx="956">
                  <c:v>60399040.81702809</c:v>
                </c:pt>
                <c:pt idx="957">
                  <c:v>60399040.81702809</c:v>
                </c:pt>
                <c:pt idx="958">
                  <c:v>60399040.81702809</c:v>
                </c:pt>
                <c:pt idx="959">
                  <c:v>60399040.81702809</c:v>
                </c:pt>
                <c:pt idx="960">
                  <c:v>60399040.81702809</c:v>
                </c:pt>
                <c:pt idx="961">
                  <c:v>60399040.81702809</c:v>
                </c:pt>
                <c:pt idx="962">
                  <c:v>60399040.81702809</c:v>
                </c:pt>
                <c:pt idx="963">
                  <c:v>60399040.81702809</c:v>
                </c:pt>
                <c:pt idx="964">
                  <c:v>60399040.81702809</c:v>
                </c:pt>
                <c:pt idx="965">
                  <c:v>60399040.81702809</c:v>
                </c:pt>
                <c:pt idx="966">
                  <c:v>60399040.81702809</c:v>
                </c:pt>
                <c:pt idx="967">
                  <c:v>60399040.81702809</c:v>
                </c:pt>
                <c:pt idx="968">
                  <c:v>60399040.81702809</c:v>
                </c:pt>
                <c:pt idx="969">
                  <c:v>60399040.81702809</c:v>
                </c:pt>
                <c:pt idx="970">
                  <c:v>60399040.81702809</c:v>
                </c:pt>
                <c:pt idx="971">
                  <c:v>60399040.81702809</c:v>
                </c:pt>
                <c:pt idx="972">
                  <c:v>60399040.81702809</c:v>
                </c:pt>
                <c:pt idx="973">
                  <c:v>60399040.81702809</c:v>
                </c:pt>
                <c:pt idx="974">
                  <c:v>60399040.81702809</c:v>
                </c:pt>
                <c:pt idx="975">
                  <c:v>60399040.81702809</c:v>
                </c:pt>
                <c:pt idx="976">
                  <c:v>60399040.81702809</c:v>
                </c:pt>
                <c:pt idx="977">
                  <c:v>60399040.81702809</c:v>
                </c:pt>
                <c:pt idx="978">
                  <c:v>60399040.81702809</c:v>
                </c:pt>
                <c:pt idx="979">
                  <c:v>60399040.81702809</c:v>
                </c:pt>
                <c:pt idx="980">
                  <c:v>60399040.81702809</c:v>
                </c:pt>
                <c:pt idx="981">
                  <c:v>60399040.81702809</c:v>
                </c:pt>
                <c:pt idx="982">
                  <c:v>60399040.81702809</c:v>
                </c:pt>
                <c:pt idx="983">
                  <c:v>60399040.81702809</c:v>
                </c:pt>
                <c:pt idx="984">
                  <c:v>60399040.81702809</c:v>
                </c:pt>
                <c:pt idx="985">
                  <c:v>60399040.81702809</c:v>
                </c:pt>
                <c:pt idx="986">
                  <c:v>60399040.81702809</c:v>
                </c:pt>
                <c:pt idx="987">
                  <c:v>60399040.81702809</c:v>
                </c:pt>
                <c:pt idx="988">
                  <c:v>60399040.81702809</c:v>
                </c:pt>
                <c:pt idx="989">
                  <c:v>60399040.81702809</c:v>
                </c:pt>
                <c:pt idx="990">
                  <c:v>60399040.81702809</c:v>
                </c:pt>
                <c:pt idx="991">
                  <c:v>60399040.81702809</c:v>
                </c:pt>
                <c:pt idx="992">
                  <c:v>60399040.81702809</c:v>
                </c:pt>
                <c:pt idx="993">
                  <c:v>60399040.81702809</c:v>
                </c:pt>
                <c:pt idx="994">
                  <c:v>60399040.81702809</c:v>
                </c:pt>
                <c:pt idx="995">
                  <c:v>60399040.81702809</c:v>
                </c:pt>
                <c:pt idx="996">
                  <c:v>60399040.81702809</c:v>
                </c:pt>
                <c:pt idx="997">
                  <c:v>60399040.81702809</c:v>
                </c:pt>
                <c:pt idx="998">
                  <c:v>60399040.81702809</c:v>
                </c:pt>
                <c:pt idx="999">
                  <c:v>60399040.81702809</c:v>
                </c:pt>
              </c:numCache>
            </c:numRef>
          </c:xVal>
          <c:yVal>
            <c:numRef>
              <c:f>'Expected Sales Forecast'!$P$178:$P$1177</c:f>
              <c:numCache>
                <c:formatCode>General</c:formatCode>
                <c:ptCount val="1000"/>
                <c:pt idx="0">
                  <c:v>4.5279878071269885E-12</c:v>
                </c:pt>
                <c:pt idx="1">
                  <c:v>4.69823708748056E-12</c:v>
                </c:pt>
                <c:pt idx="2">
                  <c:v>4.8745243875577522E-12</c:v>
                </c:pt>
                <c:pt idx="3">
                  <c:v>5.0570495020504719E-12</c:v>
                </c:pt>
                <c:pt idx="4">
                  <c:v>5.246018294142655E-12</c:v>
                </c:pt>
                <c:pt idx="5">
                  <c:v>5.4416428602396464E-12</c:v>
                </c:pt>
                <c:pt idx="6">
                  <c:v>5.6441416984939214E-12</c:v>
                </c:pt>
                <c:pt idx="7">
                  <c:v>5.8537398811923823E-12</c:v>
                </c:pt>
                <c:pt idx="8">
                  <c:v>6.0706692310704491E-12</c:v>
                </c:pt>
                <c:pt idx="9">
                  <c:v>6.2951685016190304E-12</c:v>
                </c:pt>
                <c:pt idx="10">
                  <c:v>6.527483561450374E-12</c:v>
                </c:pt>
                <c:pt idx="11">
                  <c:v>6.7678675827894933E-12</c:v>
                </c:pt>
                <c:pt idx="12">
                  <c:v>7.0165812341577209E-12</c:v>
                </c:pt>
                <c:pt idx="13">
                  <c:v>7.2738928773153628E-12</c:v>
                </c:pt>
                <c:pt idx="14">
                  <c:v>7.5400787685307028E-12</c:v>
                </c:pt>
                <c:pt idx="15">
                  <c:v>7.8154232642429771E-12</c:v>
                </c:pt>
                <c:pt idx="16">
                  <c:v>8.1002190311862053E-12</c:v>
                </c:pt>
                <c:pt idx="17">
                  <c:v>8.3947672610420746E-12</c:v>
                </c:pt>
                <c:pt idx="18">
                  <c:v>8.6993778896892107E-12</c:v>
                </c:pt>
                <c:pt idx="19">
                  <c:v>9.0143698211168454E-12</c:v>
                </c:pt>
                <c:pt idx="20">
                  <c:v>9.3400711560700558E-12</c:v>
                </c:pt>
                <c:pt idx="21">
                  <c:v>9.6768194254948681E-12</c:v>
                </c:pt>
                <c:pt idx="22">
                  <c:v>1.0024961828849996E-11</c:v>
                </c:pt>
                <c:pt idx="23">
                  <c:v>1.0384855477353537E-11</c:v>
                </c:pt>
                <c:pt idx="24">
                  <c:v>1.0756867642230921E-11</c:v>
                </c:pt>
                <c:pt idx="25">
                  <c:v>1.1141376008031705E-11</c:v>
                </c:pt>
                <c:pt idx="26">
                  <c:v>1.1538768931081492E-11</c:v>
                </c:pt>
                <c:pt idx="27">
                  <c:v>1.1949445703135796E-11</c:v>
                </c:pt>
                <c:pt idx="28">
                  <c:v>1.2373816820301388E-11</c:v>
                </c:pt>
                <c:pt idx="29">
                  <c:v>1.2812304257290797E-11</c:v>
                </c:pt>
                <c:pt idx="30">
                  <c:v>1.3265341747074885E-11</c:v>
                </c:pt>
                <c:pt idx="31">
                  <c:v>1.3733375065998622E-11</c:v>
                </c:pt>
                <c:pt idx="32">
                  <c:v>1.4216862324422739E-11</c:v>
                </c:pt>
                <c:pt idx="33">
                  <c:v>1.4716274262955476E-11</c:v>
                </c:pt>
                <c:pt idx="34">
                  <c:v>1.5232094554336502E-11</c:v>
                </c:pt>
                <c:pt idx="35">
                  <c:v>1.5764820111034615E-11</c:v>
                </c:pt>
                <c:pt idx="36">
                  <c:v>1.6314961398620183E-11</c:v>
                </c:pt>
                <c:pt idx="37">
                  <c:v>1.6883042754971903E-11</c:v>
                </c:pt>
                <c:pt idx="38">
                  <c:v>1.7469602715377186E-11</c:v>
                </c:pt>
                <c:pt idx="39">
                  <c:v>1.8075194343583505E-11</c:v>
                </c:pt>
                <c:pt idx="40">
                  <c:v>1.8700385568857749E-11</c:v>
                </c:pt>
                <c:pt idx="41">
                  <c:v>1.9345759529108555E-11</c:v>
                </c:pt>
                <c:pt idx="42">
                  <c:v>2.0011914920126433E-11</c:v>
                </c:pt>
                <c:pt idx="43">
                  <c:v>2.0699466350993545E-11</c:v>
                </c:pt>
                <c:pt idx="44">
                  <c:v>2.1409044705715632E-11</c:v>
                </c:pt>
                <c:pt idx="45">
                  <c:v>2.2141297511124329E-11</c:v>
                </c:pt>
                <c:pt idx="46">
                  <c:v>2.2896889311099911E-11</c:v>
                </c:pt>
                <c:pt idx="47">
                  <c:v>2.3676502047159011E-11</c:v>
                </c:pt>
                <c:pt idx="48">
                  <c:v>2.4480835445453814E-11</c:v>
                </c:pt>
                <c:pt idx="49">
                  <c:v>2.5310607410223826E-11</c:v>
                </c:pt>
                <c:pt idx="50">
                  <c:v>2.6166554423742639E-11</c:v>
                </c:pt>
                <c:pt idx="51">
                  <c:v>2.7049431952797266E-11</c:v>
                </c:pt>
                <c:pt idx="52">
                  <c:v>2.7960014861737528E-11</c:v>
                </c:pt>
                <c:pt idx="53">
                  <c:v>2.8899097832129186E-11</c:v>
                </c:pt>
                <c:pt idx="54">
                  <c:v>2.9867495789043726E-11</c:v>
                </c:pt>
                <c:pt idx="55">
                  <c:v>3.0866044334013473E-11</c:v>
                </c:pt>
                <c:pt idx="56">
                  <c:v>3.1895600184680067E-11</c:v>
                </c:pt>
                <c:pt idx="57">
                  <c:v>3.2957041621159726E-11</c:v>
                </c:pt>
                <c:pt idx="58">
                  <c:v>3.4051268939148184E-11</c:v>
                </c:pt>
                <c:pt idx="59">
                  <c:v>3.5179204909782986E-11</c:v>
                </c:pt>
                <c:pt idx="60">
                  <c:v>3.6341795246280028E-11</c:v>
                </c:pt>
                <c:pt idx="61">
                  <c:v>3.7540009077356256E-11</c:v>
                </c:pt>
                <c:pt idx="62">
                  <c:v>3.8774839427449078E-11</c:v>
                </c:pt>
                <c:pt idx="63">
                  <c:v>4.004730370373844E-11</c:v>
                </c:pt>
                <c:pt idx="64">
                  <c:v>4.1358444189974132E-11</c:v>
                </c:pt>
                <c:pt idx="65">
                  <c:v>4.2709328547108974E-11</c:v>
                </c:pt>
                <c:pt idx="66">
                  <c:v>4.4101050320731967E-11</c:v>
                </c:pt>
                <c:pt idx="67">
                  <c:v>4.5534729455295996E-11</c:v>
                </c:pt>
                <c:pt idx="68">
                  <c:v>4.7011512815125226E-11</c:v>
                </c:pt>
                <c:pt idx="69">
                  <c:v>4.8532574712189724E-11</c:v>
                </c:pt>
                <c:pt idx="70">
                  <c:v>5.0099117440624554E-11</c:v>
                </c:pt>
                <c:pt idx="71">
                  <c:v>5.1712371817971753E-11</c:v>
                </c:pt>
                <c:pt idx="72">
                  <c:v>5.3373597733114778E-11</c:v>
                </c:pt>
                <c:pt idx="73">
                  <c:v>5.5084084700874473E-11</c:v>
                </c:pt>
                <c:pt idx="74">
                  <c:v>5.6845152423226775E-11</c:v>
                </c:pt>
                <c:pt idx="75">
                  <c:v>5.8658151357103325E-11</c:v>
                </c:pt>
                <c:pt idx="76">
                  <c:v>6.0524463288723838E-11</c:v>
                </c:pt>
                <c:pt idx="77">
                  <c:v>6.2445501914412607E-11</c:v>
                </c:pt>
                <c:pt idx="78">
                  <c:v>6.4422713427838161E-11</c:v>
                </c:pt>
                <c:pt idx="79">
                  <c:v>6.6457577113617302E-11</c:v>
                </c:pt>
                <c:pt idx="80">
                  <c:v>6.8551605947212508E-11</c:v>
                </c:pt>
                <c:pt idx="81">
                  <c:v>7.0706347201053187E-11</c:v>
                </c:pt>
                <c:pt idx="82">
                  <c:v>7.2923383056798395E-11</c:v>
                </c:pt>
                <c:pt idx="83">
                  <c:v>7.5204331223660069E-11</c:v>
                </c:pt>
                <c:pt idx="84">
                  <c:v>7.7550845562693382E-11</c:v>
                </c:pt>
                <c:pt idx="85">
                  <c:v>7.9964616716960673E-11</c:v>
                </c:pt>
                <c:pt idx="86">
                  <c:v>8.244737274746371E-11</c:v>
                </c:pt>
                <c:pt idx="87">
                  <c:v>8.5000879774738577E-11</c:v>
                </c:pt>
                <c:pt idx="88">
                  <c:v>8.7626942625995493E-11</c:v>
                </c:pt>
                <c:pt idx="89">
                  <c:v>9.0327405487683957E-11</c:v>
                </c:pt>
                <c:pt idx="90">
                  <c:v>9.3104152563352971E-11</c:v>
                </c:pt>
                <c:pt idx="91">
                  <c:v>9.5959108736674077E-11</c:v>
                </c:pt>
                <c:pt idx="92">
                  <c:v>9.8894240239482241E-11</c:v>
                </c:pt>
                <c:pt idx="93">
                  <c:v>1.0191155532468842E-10</c:v>
                </c:pt>
                <c:pt idx="94">
                  <c:v>1.05013104943905E-10</c:v>
                </c:pt>
                <c:pt idx="95">
                  <c:v>1.0820098342962408E-10</c:v>
                </c:pt>
                <c:pt idx="96">
                  <c:v>1.1147732918177409E-10</c:v>
                </c:pt>
                <c:pt idx="97">
                  <c:v>1.1484432535848023E-10</c:v>
                </c:pt>
                <c:pt idx="98">
                  <c:v>1.1830420057083896E-10</c:v>
                </c:pt>
                <c:pt idx="99">
                  <c:v>1.2185922958151691E-10</c:v>
                </c:pt>
                <c:pt idx="100">
                  <c:v>1.2551173400696878E-10</c:v>
                </c:pt>
                <c:pt idx="101">
                  <c:v>1.292640830230684E-10</c:v>
                </c:pt>
                <c:pt idx="102">
                  <c:v>1.331186940739308E-10</c:v>
                </c:pt>
                <c:pt idx="103">
                  <c:v>1.3707803358370553E-10</c:v>
                </c:pt>
                <c:pt idx="104">
                  <c:v>1.4114461767109906E-10</c:v>
                </c:pt>
                <c:pt idx="105">
                  <c:v>1.4532101286639281E-10</c:v>
                </c:pt>
                <c:pt idx="106">
                  <c:v>1.496098368306962E-10</c:v>
                </c:pt>
                <c:pt idx="107">
                  <c:v>1.5401375907718373E-10</c:v>
                </c:pt>
                <c:pt idx="108">
                  <c:v>1.5853550169403913E-10</c:v>
                </c:pt>
                <c:pt idx="109">
                  <c:v>1.6317784006883703E-10</c:v>
                </c:pt>
                <c:pt idx="110">
                  <c:v>1.6794360361406855E-10</c:v>
                </c:pt>
                <c:pt idx="111">
                  <c:v>1.7283567649352194E-10</c:v>
                </c:pt>
                <c:pt idx="112">
                  <c:v>1.778569983492079E-10</c:v>
                </c:pt>
                <c:pt idx="113">
                  <c:v>1.8301056502852135E-10</c:v>
                </c:pt>
                <c:pt idx="114">
                  <c:v>1.8829942931131044E-10</c:v>
                </c:pt>
                <c:pt idx="115">
                  <c:v>1.9372670163652847E-10</c:v>
                </c:pt>
                <c:pt idx="116">
                  <c:v>1.9929555082811766E-10</c:v>
                </c:pt>
                <c:pt idx="117">
                  <c:v>2.0500920481978252E-10</c:v>
                </c:pt>
                <c:pt idx="118">
                  <c:v>2.1087095137828417E-10</c:v>
                </c:pt>
                <c:pt idx="119">
                  <c:v>2.1688413882489318E-10</c:v>
                </c:pt>
                <c:pt idx="120">
                  <c:v>2.230521767546109E-10</c:v>
                </c:pt>
                <c:pt idx="121">
                  <c:v>2.2937853675278194E-10</c:v>
                </c:pt>
                <c:pt idx="122">
                  <c:v>2.358667531086856E-10</c:v>
                </c:pt>
                <c:pt idx="123">
                  <c:v>2.4252042352570714E-10</c:v>
                </c:pt>
                <c:pt idx="124">
                  <c:v>2.4934320982766294E-10</c:v>
                </c:pt>
                <c:pt idx="125">
                  <c:v>2.5633883866085597E-10</c:v>
                </c:pt>
                <c:pt idx="126">
                  <c:v>2.635111021914165E-10</c:v>
                </c:pt>
                <c:pt idx="127">
                  <c:v>2.7086385879748842E-10</c:v>
                </c:pt>
                <c:pt idx="128">
                  <c:v>2.7840103375579075E-10</c:v>
                </c:pt>
                <c:pt idx="129">
                  <c:v>2.861266199220993E-10</c:v>
                </c:pt>
                <c:pt idx="130">
                  <c:v>2.940446784051564E-10</c:v>
                </c:pt>
                <c:pt idx="131">
                  <c:v>3.021593392335355E-10</c:v>
                </c:pt>
                <c:pt idx="132">
                  <c:v>3.1047480201494646E-10</c:v>
                </c:pt>
                <c:pt idx="133">
                  <c:v>3.1899533658748971E-10</c:v>
                </c:pt>
                <c:pt idx="134">
                  <c:v>3.2772528366232715E-10</c:v>
                </c:pt>
                <c:pt idx="135">
                  <c:v>3.3666905545725693E-10</c:v>
                </c:pt>
                <c:pt idx="136">
                  <c:v>3.4583113632063999E-10</c:v>
                </c:pt>
                <c:pt idx="137">
                  <c:v>3.5521608334514694E-10</c:v>
                </c:pt>
                <c:pt idx="138">
                  <c:v>3.6482852697075441E-10</c:v>
                </c:pt>
                <c:pt idx="139">
                  <c:v>3.7467317157644166E-10</c:v>
                </c:pt>
                <c:pt idx="140">
                  <c:v>3.8475479605999328E-10</c:v>
                </c:pt>
                <c:pt idx="141">
                  <c:v>3.9507825440534387E-10</c:v>
                </c:pt>
                <c:pt idx="142">
                  <c:v>4.0564847623685222E-10</c:v>
                </c:pt>
                <c:pt idx="143">
                  <c:v>4.1647046735992102E-10</c:v>
                </c:pt>
                <c:pt idx="144">
                  <c:v>4.2754931028733113E-10</c:v>
                </c:pt>
                <c:pt idx="145">
                  <c:v>4.388901647506894E-10</c:v>
                </c:pt>
                <c:pt idx="146">
                  <c:v>4.5049826819634388E-10</c:v>
                </c:pt>
                <c:pt idx="147">
                  <c:v>4.6237893626514247E-10</c:v>
                </c:pt>
                <c:pt idx="148">
                  <c:v>4.7453756325537818E-10</c:v>
                </c:pt>
                <c:pt idx="149">
                  <c:v>4.8697962256827748E-10</c:v>
                </c:pt>
                <c:pt idx="150">
                  <c:v>4.9971066713535588E-10</c:v>
                </c:pt>
                <c:pt idx="151">
                  <c:v>5.1273632982698785E-10</c:v>
                </c:pt>
                <c:pt idx="152">
                  <c:v>5.2606232384149308E-10</c:v>
                </c:pt>
                <c:pt idx="153">
                  <c:v>5.3969444307407546E-10</c:v>
                </c:pt>
                <c:pt idx="154">
                  <c:v>5.5363856246490068E-10</c:v>
                </c:pt>
                <c:pt idx="155">
                  <c:v>5.679006383256353E-10</c:v>
                </c:pt>
                <c:pt idx="156">
                  <c:v>5.8248670864371563E-10</c:v>
                </c:pt>
                <c:pt idx="157">
                  <c:v>5.9740289336366107E-10</c:v>
                </c:pt>
                <c:pt idx="158">
                  <c:v>6.1265539464468745E-10</c:v>
                </c:pt>
                <c:pt idx="159">
                  <c:v>6.2825049709391695E-10</c:v>
                </c:pt>
                <c:pt idx="160">
                  <c:v>6.4419456797443322E-10</c:v>
                </c:pt>
                <c:pt idx="161">
                  <c:v>6.6049405738746796E-10</c:v>
                </c:pt>
                <c:pt idx="162">
                  <c:v>6.7715549842795398E-10</c:v>
                </c:pt>
                <c:pt idx="163">
                  <c:v>6.9418550731272223E-10</c:v>
                </c:pt>
                <c:pt idx="164">
                  <c:v>7.1159078348057261E-10</c:v>
                </c:pt>
                <c:pt idx="165">
                  <c:v>7.2937810966347364E-10</c:v>
                </c:pt>
                <c:pt idx="166">
                  <c:v>7.4755435192813723E-10</c:v>
                </c:pt>
                <c:pt idx="167">
                  <c:v>7.6612645968718921E-10</c:v>
                </c:pt>
                <c:pt idx="168">
                  <c:v>7.8510146567919771E-10</c:v>
                </c:pt>
                <c:pt idx="169">
                  <c:v>8.0448648591676069E-10</c:v>
                </c:pt>
                <c:pt idx="170">
                  <c:v>8.2428871960191389E-10</c:v>
                </c:pt>
                <c:pt idx="171">
                  <c:v>8.4451544900805834E-10</c:v>
                </c:pt>
                <c:pt idx="172">
                  <c:v>8.6517403932766783E-10</c:v>
                </c:pt>
                <c:pt idx="173">
                  <c:v>8.8627193848496012E-10</c:v>
                </c:pt>
                <c:pt idx="174">
                  <c:v>9.0781667691280693E-10</c:v>
                </c:pt>
                <c:pt idx="175">
                  <c:v>9.2981586729306035E-10</c:v>
                </c:pt>
                <c:pt idx="176">
                  <c:v>9.5227720425956127E-10</c:v>
                </c:pt>
                <c:pt idx="177">
                  <c:v>9.7520846406302468E-10</c:v>
                </c:pt>
                <c:pt idx="178">
                  <c:v>9.9861750419705988E-10</c:v>
                </c:pt>
                <c:pt idx="179">
                  <c:v>1.0225122629845241E-9</c:v>
                </c:pt>
                <c:pt idx="180">
                  <c:v>1.0469007591234746E-9</c:v>
                </c:pt>
                <c:pt idx="181">
                  <c:v>1.0717910911919219E-9</c:v>
                </c:pt>
                <c:pt idx="182">
                  <c:v>1.0971914371106567E-9</c:v>
                </c:pt>
                <c:pt idx="183">
                  <c:v>1.1231100535633548E-9</c:v>
                </c:pt>
                <c:pt idx="184">
                  <c:v>1.1495552753732506E-9</c:v>
                </c:pt>
                <c:pt idx="185">
                  <c:v>1.176535514835585E-9</c:v>
                </c:pt>
                <c:pt idx="186">
                  <c:v>1.2040592610051341E-9</c:v>
                </c:pt>
                <c:pt idx="187">
                  <c:v>1.2321350789380304E-9</c:v>
                </c:pt>
                <c:pt idx="188">
                  <c:v>1.2607716088872005E-9</c:v>
                </c:pt>
                <c:pt idx="189">
                  <c:v>1.2899775654506494E-9</c:v>
                </c:pt>
                <c:pt idx="190">
                  <c:v>1.3197617366719208E-9</c:v>
                </c:pt>
                <c:pt idx="191">
                  <c:v>1.350132983091985E-9</c:v>
                </c:pt>
                <c:pt idx="192">
                  <c:v>1.3811002367519043E-9</c:v>
                </c:pt>
                <c:pt idx="193">
                  <c:v>1.4126725001455408E-9</c:v>
                </c:pt>
                <c:pt idx="194">
                  <c:v>1.444858845121686E-9</c:v>
                </c:pt>
                <c:pt idx="195">
                  <c:v>1.4776684117348863E-9</c:v>
                </c:pt>
                <c:pt idx="196">
                  <c:v>1.5111104070443761E-9</c:v>
                </c:pt>
                <c:pt idx="197">
                  <c:v>1.5451941038604186E-9</c:v>
                </c:pt>
                <c:pt idx="198">
                  <c:v>1.5799288394374793E-9</c:v>
                </c:pt>
                <c:pt idx="199">
                  <c:v>1.6153240141135763E-9</c:v>
                </c:pt>
                <c:pt idx="200">
                  <c:v>1.6513890898952437E-9</c:v>
                </c:pt>
                <c:pt idx="201">
                  <c:v>1.6881335889874946E-9</c:v>
                </c:pt>
                <c:pt idx="202">
                  <c:v>1.7255670922682501E-9</c:v>
                </c:pt>
                <c:pt idx="203">
                  <c:v>1.7636992377066409E-9</c:v>
                </c:pt>
                <c:pt idx="204">
                  <c:v>1.8025397187246991E-9</c:v>
                </c:pt>
                <c:pt idx="205">
                  <c:v>1.8420982825018682E-9</c:v>
                </c:pt>
                <c:pt idx="206">
                  <c:v>1.8823847282218996E-9</c:v>
                </c:pt>
                <c:pt idx="207">
                  <c:v>1.9234089052615815E-9</c:v>
                </c:pt>
                <c:pt idx="208">
                  <c:v>1.9651807113209273E-9</c:v>
                </c:pt>
                <c:pt idx="209">
                  <c:v>2.0077100904943083E-9</c:v>
                </c:pt>
                <c:pt idx="210">
                  <c:v>2.051007031282183E-9</c:v>
                </c:pt>
                <c:pt idx="211">
                  <c:v>2.0950815645429707E-9</c:v>
                </c:pt>
                <c:pt idx="212">
                  <c:v>2.1399437613847675E-9</c:v>
                </c:pt>
                <c:pt idx="213">
                  <c:v>2.185603730996475E-9</c:v>
                </c:pt>
                <c:pt idx="214">
                  <c:v>2.2320716184181162E-9</c:v>
                </c:pt>
                <c:pt idx="215">
                  <c:v>2.2793576022499535E-9</c:v>
                </c:pt>
                <c:pt idx="216">
                  <c:v>2.3274718923002118E-9</c:v>
                </c:pt>
                <c:pt idx="217">
                  <c:v>2.3764247271711024E-9</c:v>
                </c:pt>
                <c:pt idx="218">
                  <c:v>2.4262263717829898E-9</c:v>
                </c:pt>
                <c:pt idx="219">
                  <c:v>2.4768871148364562E-9</c:v>
                </c:pt>
                <c:pt idx="220">
                  <c:v>2.5284172662121616E-9</c:v>
                </c:pt>
                <c:pt idx="221">
                  <c:v>2.5808271543083119E-9</c:v>
                </c:pt>
                <c:pt idx="222">
                  <c:v>2.6341271233156942E-9</c:v>
                </c:pt>
                <c:pt idx="223">
                  <c:v>2.6883275304301558E-9</c:v>
                </c:pt>
                <c:pt idx="224">
                  <c:v>2.7434387430025378E-9</c:v>
                </c:pt>
                <c:pt idx="225">
                  <c:v>2.7994711356260138E-9</c:v>
                </c:pt>
                <c:pt idx="226">
                  <c:v>2.8564350871609097E-9</c:v>
                </c:pt>
                <c:pt idx="227">
                  <c:v>2.9143409776970133E-9</c:v>
                </c:pt>
                <c:pt idx="228">
                  <c:v>2.9731991854535241E-9</c:v>
                </c:pt>
                <c:pt idx="229">
                  <c:v>3.0330200836167172E-9</c:v>
                </c:pt>
                <c:pt idx="230">
                  <c:v>3.09381403711555E-9</c:v>
                </c:pt>
                <c:pt idx="231">
                  <c:v>3.1555913993353417E-9</c:v>
                </c:pt>
                <c:pt idx="232">
                  <c:v>3.2183625087698433E-9</c:v>
                </c:pt>
                <c:pt idx="233">
                  <c:v>3.2821376856118969E-9</c:v>
                </c:pt>
                <c:pt idx="234">
                  <c:v>3.3469272282830721E-9</c:v>
                </c:pt>
                <c:pt idx="235">
                  <c:v>3.4127414099025402E-9</c:v>
                </c:pt>
                <c:pt idx="236">
                  <c:v>3.4795904746957114E-9</c:v>
                </c:pt>
                <c:pt idx="237">
                  <c:v>3.5474846343428971E-9</c:v>
                </c:pt>
                <c:pt idx="238">
                  <c:v>3.6164340642686324E-9</c:v>
                </c:pt>
                <c:pt idx="239">
                  <c:v>3.68644889987204E-9</c:v>
                </c:pt>
                <c:pt idx="240">
                  <c:v>3.7575392326988913E-9</c:v>
                </c:pt>
                <c:pt idx="241">
                  <c:v>3.8297151065558468E-9</c:v>
                </c:pt>
                <c:pt idx="242">
                  <c:v>3.9029865135676572E-9</c:v>
                </c:pt>
                <c:pt idx="243">
                  <c:v>3.9773633901778331E-9</c:v>
                </c:pt>
                <c:pt idx="244">
                  <c:v>4.0528556130936672E-9</c:v>
                </c:pt>
                <c:pt idx="245">
                  <c:v>4.1294729951762362E-9</c:v>
                </c:pt>
                <c:pt idx="246">
                  <c:v>4.2072252812763085E-9</c:v>
                </c:pt>
                <c:pt idx="247">
                  <c:v>4.2861221440168888E-9</c:v>
                </c:pt>
                <c:pt idx="248">
                  <c:v>4.3661731795234291E-9</c:v>
                </c:pt>
                <c:pt idx="249">
                  <c:v>4.4473879031025035E-9</c:v>
                </c:pt>
                <c:pt idx="250">
                  <c:v>4.5297757448700644E-9</c:v>
                </c:pt>
                <c:pt idx="251">
                  <c:v>4.6133460453302039E-9</c:v>
                </c:pt>
                <c:pt idx="252">
                  <c:v>4.6981080509055806E-9</c:v>
                </c:pt>
                <c:pt idx="253">
                  <c:v>4.7840709094205477E-9</c:v>
                </c:pt>
                <c:pt idx="254">
                  <c:v>4.8712436655382356E-9</c:v>
                </c:pt>
                <c:pt idx="255">
                  <c:v>4.9596352561527288E-9</c:v>
                </c:pt>
                <c:pt idx="256">
                  <c:v>5.0492545057376443E-9</c:v>
                </c:pt>
                <c:pt idx="257">
                  <c:v>5.1401101216523678E-9</c:v>
                </c:pt>
                <c:pt idx="258">
                  <c:v>5.2322106894073727E-9</c:v>
                </c:pt>
                <c:pt idx="259">
                  <c:v>5.3255646678898985E-9</c:v>
                </c:pt>
                <c:pt idx="260">
                  <c:v>5.4201803845515868E-9</c:v>
                </c:pt>
                <c:pt idx="261">
                  <c:v>5.516066030559382E-9</c:v>
                </c:pt>
                <c:pt idx="262">
                  <c:v>5.6132296559114222E-9</c:v>
                </c:pt>
                <c:pt idx="263">
                  <c:v>5.7116791645193065E-9</c:v>
                </c:pt>
                <c:pt idx="264">
                  <c:v>5.811422309258533E-9</c:v>
                </c:pt>
                <c:pt idx="265">
                  <c:v>5.9124666869886741E-9</c:v>
                </c:pt>
                <c:pt idx="266">
                  <c:v>6.0148197335450177E-9</c:v>
                </c:pt>
                <c:pt idx="267">
                  <c:v>6.1184887187034776E-9</c:v>
                </c:pt>
                <c:pt idx="268">
                  <c:v>6.2234807411205436E-9</c:v>
                </c:pt>
                <c:pt idx="269">
                  <c:v>6.3298027232501191E-9</c:v>
                </c:pt>
                <c:pt idx="270">
                  <c:v>6.4374614062391618E-9</c:v>
                </c:pt>
                <c:pt idx="271">
                  <c:v>6.5464633448040484E-9</c:v>
                </c:pt>
                <c:pt idx="272">
                  <c:v>6.6568149020896429E-9</c:v>
                </c:pt>
                <c:pt idx="273">
                  <c:v>6.7685222445131141E-9</c:v>
                </c:pt>
                <c:pt idx="274">
                  <c:v>6.8815913365945361E-9</c:v>
                </c:pt>
                <c:pt idx="275">
                  <c:v>6.9960279357763945E-9</c:v>
                </c:pt>
                <c:pt idx="276">
                  <c:v>7.1118375872341768E-9</c:v>
                </c:pt>
                <c:pt idx="277">
                  <c:v>7.2290256186801656E-9</c:v>
                </c:pt>
                <c:pt idx="278">
                  <c:v>7.3475971351627435E-9</c:v>
                </c:pt>
                <c:pt idx="279">
                  <c:v>7.4675570138634301E-9</c:v>
                </c:pt>
                <c:pt idx="280">
                  <c:v>7.5889098988939689E-9</c:v>
                </c:pt>
                <c:pt idx="281">
                  <c:v>7.7116601960958224E-9</c:v>
                </c:pt>
                <c:pt idx="282">
                  <c:v>7.8358120678444384E-9</c:v>
                </c:pt>
                <c:pt idx="283">
                  <c:v>7.9613694278607247E-9</c:v>
                </c:pt>
                <c:pt idx="284">
                  <c:v>8.0883359360321882E-9</c:v>
                </c:pt>
                <c:pt idx="285">
                  <c:v>8.2167149932462012E-9</c:v>
                </c:pt>
                <c:pt idx="286">
                  <c:v>8.3465097362379483E-9</c:v>
                </c:pt>
                <c:pt idx="287">
                  <c:v>8.477723032455592E-9</c:v>
                </c:pt>
                <c:pt idx="288">
                  <c:v>8.6103574749452572E-9</c:v>
                </c:pt>
                <c:pt idx="289">
                  <c:v>8.7444153772584397E-9</c:v>
                </c:pt>
                <c:pt idx="290">
                  <c:v>8.8798987683844737E-9</c:v>
                </c:pt>
                <c:pt idx="291">
                  <c:v>9.0168093877107905E-9</c:v>
                </c:pt>
                <c:pt idx="292">
                  <c:v>9.1551486800135869E-9</c:v>
                </c:pt>
                <c:pt idx="293">
                  <c:v>9.2949177904817056E-9</c:v>
                </c:pt>
                <c:pt idx="294">
                  <c:v>9.4361175597764356E-9</c:v>
                </c:pt>
                <c:pt idx="295">
                  <c:v>9.5787485191300325E-9</c:v>
                </c:pt>
                <c:pt idx="296">
                  <c:v>9.7228108854857527E-9</c:v>
                </c:pt>
                <c:pt idx="297">
                  <c:v>9.8683045566822063E-9</c:v>
                </c:pt>
                <c:pt idx="298">
                  <c:v>1.0015229106684888E-8</c:v>
                </c:pt>
                <c:pt idx="299">
                  <c:v>1.0163583780867735E-8</c:v>
                </c:pt>
                <c:pt idx="300">
                  <c:v>1.0313367491347587E-8</c:v>
                </c:pt>
                <c:pt idx="301">
                  <c:v>1.0464578812374439E-8</c:v>
                </c:pt>
                <c:pt idx="302">
                  <c:v>1.0617215975780371E-8</c:v>
                </c:pt>
                <c:pt idx="303">
                  <c:v>1.0771276866490096E-8</c:v>
                </c:pt>
                <c:pt idx="304">
                  <c:v>1.0926759018096045E-8</c:v>
                </c:pt>
                <c:pt idx="305">
                  <c:v>1.108365960850091E-8</c:v>
                </c:pt>
                <c:pt idx="306">
                  <c:v>1.1241975455630579E-8</c:v>
                </c:pt>
                <c:pt idx="307">
                  <c:v>1.1401703013220459E-8</c:v>
                </c:pt>
                <c:pt idx="308">
                  <c:v>1.1562838366678065E-8</c:v>
                </c:pt>
                <c:pt idx="309">
                  <c:v>1.1725377229024899E-8</c:v>
                </c:pt>
                <c:pt idx="310">
                  <c:v>1.1889314936920496E-8</c:v>
                </c:pt>
                <c:pt idx="311">
                  <c:v>1.2054646446771686E-8</c:v>
                </c:pt>
                <c:pt idx="312">
                  <c:v>1.2221366330929916E-8</c:v>
                </c:pt>
                <c:pt idx="313">
                  <c:v>1.2389468773979637E-8</c:v>
                </c:pt>
                <c:pt idx="314">
                  <c:v>1.2558947569120724E-8</c:v>
                </c:pt>
                <c:pt idx="315">
                  <c:v>1.2729796114647737E-8</c:v>
                </c:pt>
                <c:pt idx="316">
                  <c:v>1.2902007410529094E-8</c:v>
                </c:pt>
                <c:pt idx="317">
                  <c:v>1.3075574055088927E-8</c:v>
                </c:pt>
                <c:pt idx="318">
                  <c:v>1.3250488241794627E-8</c:v>
                </c:pt>
                <c:pt idx="319">
                  <c:v>1.3426741756152832E-8</c:v>
                </c:pt>
                <c:pt idx="320">
                  <c:v>1.3604325972716831E-8</c:v>
                </c:pt>
                <c:pt idx="321">
                  <c:v>1.3783231852208151E-8</c:v>
                </c:pt>
                <c:pt idx="322">
                  <c:v>1.3963449938755149E-8</c:v>
                </c:pt>
                <c:pt idx="323">
                  <c:v>1.4144970357251434E-8</c:v>
                </c:pt>
                <c:pt idx="324">
                  <c:v>1.432778281083682E-8</c:v>
                </c:pt>
                <c:pt idx="325">
                  <c:v>1.451187657850363E-8</c:v>
                </c:pt>
                <c:pt idx="326">
                  <c:v>1.4697240512830984E-8</c:v>
                </c:pt>
                <c:pt idx="327">
                  <c:v>1.4883863037849759E-8</c:v>
                </c:pt>
                <c:pt idx="328">
                  <c:v>1.5071732147040914E-8</c:v>
                </c:pt>
                <c:pt idx="329">
                  <c:v>1.5260835401469702E-8</c:v>
                </c:pt>
                <c:pt idx="330">
                  <c:v>1.5451159928058413E-8</c:v>
                </c:pt>
                <c:pt idx="331">
                  <c:v>1.56426924180001E-8</c:v>
                </c:pt>
                <c:pt idx="332">
                  <c:v>1.5835419125315832E-8</c:v>
                </c:pt>
                <c:pt idx="333">
                  <c:v>1.6029325865557881E-8</c:v>
                </c:pt>
                <c:pt idx="334">
                  <c:v>1.6224398014661225E-8</c:v>
                </c:pt>
                <c:pt idx="335">
                  <c:v>1.6420620507945763E-8</c:v>
                </c:pt>
                <c:pt idx="336">
                  <c:v>1.6617977839271455E-8</c:v>
                </c:pt>
                <c:pt idx="337">
                  <c:v>1.6816454060348727E-8</c:v>
                </c:pt>
                <c:pt idx="338">
                  <c:v>1.7016032780206209E-8</c:v>
                </c:pt>
                <c:pt idx="339">
                  <c:v>1.7216697164818067E-8</c:v>
                </c:pt>
                <c:pt idx="340">
                  <c:v>1.7418429936892911E-8</c:v>
                </c:pt>
                <c:pt idx="341">
                  <c:v>1.76212133758263E-8</c:v>
                </c:pt>
                <c:pt idx="342">
                  <c:v>1.7825029317818844E-8</c:v>
                </c:pt>
                <c:pt idx="343">
                  <c:v>1.8029859156161742E-8</c:v>
                </c:pt>
                <c:pt idx="344">
                  <c:v>1.8235683841691624E-8</c:v>
                </c:pt>
                <c:pt idx="345">
                  <c:v>1.844248388341635E-8</c:v>
                </c:pt>
                <c:pt idx="346">
                  <c:v>1.8650239349313603E-8</c:v>
                </c:pt>
                <c:pt idx="347">
                  <c:v>1.8858929867303773E-8</c:v>
                </c:pt>
                <c:pt idx="348">
                  <c:v>1.9068534626398663E-8</c:v>
                </c:pt>
                <c:pt idx="349">
                  <c:v>1.9279032378027609E-8</c:v>
                </c:pt>
                <c:pt idx="350">
                  <c:v>1.9490401437542241E-8</c:v>
                </c:pt>
                <c:pt idx="351">
                  <c:v>1.9702619685901289E-8</c:v>
                </c:pt>
                <c:pt idx="352">
                  <c:v>1.9915664571536689E-8</c:v>
                </c:pt>
                <c:pt idx="353">
                  <c:v>2.0129513112402026E-8</c:v>
                </c:pt>
                <c:pt idx="354">
                  <c:v>2.0344141898204483E-8</c:v>
                </c:pt>
                <c:pt idx="355">
                  <c:v>2.0559527092821244E-8</c:v>
                </c:pt>
                <c:pt idx="356">
                  <c:v>2.0775644436901235E-8</c:v>
                </c:pt>
                <c:pt idx="357">
                  <c:v>2.0992469250653001E-8</c:v>
                </c:pt>
                <c:pt idx="358">
                  <c:v>2.1209976436819462E-8</c:v>
                </c:pt>
                <c:pt idx="359">
                  <c:v>2.1428140483840188E-8</c:v>
                </c:pt>
                <c:pt idx="360">
                  <c:v>2.1646935469201676E-8</c:v>
                </c:pt>
                <c:pt idx="361">
                  <c:v>2.1866335062976102E-8</c:v>
                </c:pt>
                <c:pt idx="362">
                  <c:v>2.2086312531548925E-8</c:v>
                </c:pt>
                <c:pt idx="363">
                  <c:v>2.2306840741535527E-8</c:v>
                </c:pt>
                <c:pt idx="364">
                  <c:v>2.2527892163887144E-8</c:v>
                </c:pt>
                <c:pt idx="365">
                  <c:v>2.2749438878186E-8</c:v>
                </c:pt>
                <c:pt idx="366">
                  <c:v>2.2971452577129786E-8</c:v>
                </c:pt>
                <c:pt idx="367">
                  <c:v>2.3193904571205193E-8</c:v>
                </c:pt>
                <c:pt idx="368">
                  <c:v>2.3416765793550356E-8</c:v>
                </c:pt>
                <c:pt idx="369">
                  <c:v>2.364000680500576E-8</c:v>
                </c:pt>
                <c:pt idx="370">
                  <c:v>2.3863597799353349E-8</c:v>
                </c:pt>
                <c:pt idx="371">
                  <c:v>2.4087508608743047E-8</c:v>
                </c:pt>
                <c:pt idx="372">
                  <c:v>2.4311708709306279E-8</c:v>
                </c:pt>
                <c:pt idx="373">
                  <c:v>2.4536167226955565E-8</c:v>
                </c:pt>
                <c:pt idx="374">
                  <c:v>2.4760852943369421E-8</c:v>
                </c:pt>
                <c:pt idx="375">
                  <c:v>2.4985734302161568E-8</c:v>
                </c:pt>
                <c:pt idx="376">
                  <c:v>2.521077941523339E-8</c:v>
                </c:pt>
                <c:pt idx="377">
                  <c:v>2.543595606930849E-8</c:v>
                </c:pt>
                <c:pt idx="378">
                  <c:v>2.5661231732647962E-8</c:v>
                </c:pt>
                <c:pt idx="379">
                  <c:v>2.5886573561945171E-8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739-4DC3-9646-B6F856651C2A}"/>
            </c:ext>
          </c:extLst>
        </c:ser>
        <c:ser>
          <c:idx val="6"/>
          <c:order val="6"/>
          <c:tx>
            <c:v>+1_Std</c:v>
          </c:tx>
          <c:spPr>
            <a:ln w="12700">
              <a:solidFill>
                <a:schemeClr val="bg1">
                  <a:lumMod val="65000"/>
                </a:schemeClr>
              </a:solidFill>
              <a:prstDash val="dashDot"/>
            </a:ln>
          </c:spPr>
          <c:marker>
            <c:symbol val="none"/>
          </c:marker>
          <c:xVal>
            <c:numRef>
              <c:f>'Expected Sales Forecast'!$Q$178:$Q$1177</c:f>
              <c:numCache>
                <c:formatCode>_(* #,##0_);_(* \(#,##0\);_(* "-"??_);_(@_)</c:formatCode>
                <c:ptCount val="1000"/>
                <c:pt idx="0">
                  <c:v>78934292.516305223</c:v>
                </c:pt>
                <c:pt idx="1">
                  <c:v>78934292.516305223</c:v>
                </c:pt>
                <c:pt idx="2">
                  <c:v>78934292.516305223</c:v>
                </c:pt>
                <c:pt idx="3">
                  <c:v>78934292.516305223</c:v>
                </c:pt>
                <c:pt idx="4">
                  <c:v>78934292.516305223</c:v>
                </c:pt>
                <c:pt idx="5">
                  <c:v>78934292.516305223</c:v>
                </c:pt>
                <c:pt idx="6">
                  <c:v>78934292.516305223</c:v>
                </c:pt>
                <c:pt idx="7">
                  <c:v>78934292.516305223</c:v>
                </c:pt>
                <c:pt idx="8">
                  <c:v>78934292.516305223</c:v>
                </c:pt>
                <c:pt idx="9">
                  <c:v>78934292.516305223</c:v>
                </c:pt>
                <c:pt idx="10">
                  <c:v>78934292.516305223</c:v>
                </c:pt>
                <c:pt idx="11">
                  <c:v>78934292.516305223</c:v>
                </c:pt>
                <c:pt idx="12">
                  <c:v>78934292.516305223</c:v>
                </c:pt>
                <c:pt idx="13">
                  <c:v>78934292.516305223</c:v>
                </c:pt>
                <c:pt idx="14">
                  <c:v>78934292.516305223</c:v>
                </c:pt>
                <c:pt idx="15">
                  <c:v>78934292.516305223</c:v>
                </c:pt>
                <c:pt idx="16">
                  <c:v>78934292.516305223</c:v>
                </c:pt>
                <c:pt idx="17">
                  <c:v>78934292.516305223</c:v>
                </c:pt>
                <c:pt idx="18">
                  <c:v>78934292.516305223</c:v>
                </c:pt>
                <c:pt idx="19">
                  <c:v>78934292.516305223</c:v>
                </c:pt>
                <c:pt idx="20">
                  <c:v>78934292.516305223</c:v>
                </c:pt>
                <c:pt idx="21">
                  <c:v>78934292.516305223</c:v>
                </c:pt>
                <c:pt idx="22">
                  <c:v>78934292.516305223</c:v>
                </c:pt>
                <c:pt idx="23">
                  <c:v>78934292.516305223</c:v>
                </c:pt>
                <c:pt idx="24">
                  <c:v>78934292.516305223</c:v>
                </c:pt>
                <c:pt idx="25">
                  <c:v>78934292.516305223</c:v>
                </c:pt>
                <c:pt idx="26">
                  <c:v>78934292.516305223</c:v>
                </c:pt>
                <c:pt idx="27">
                  <c:v>78934292.516305223</c:v>
                </c:pt>
                <c:pt idx="28">
                  <c:v>78934292.516305223</c:v>
                </c:pt>
                <c:pt idx="29">
                  <c:v>78934292.516305223</c:v>
                </c:pt>
                <c:pt idx="30">
                  <c:v>78934292.516305223</c:v>
                </c:pt>
                <c:pt idx="31">
                  <c:v>78934292.516305223</c:v>
                </c:pt>
                <c:pt idx="32">
                  <c:v>78934292.516305223</c:v>
                </c:pt>
                <c:pt idx="33">
                  <c:v>78934292.516305223</c:v>
                </c:pt>
                <c:pt idx="34">
                  <c:v>78934292.516305223</c:v>
                </c:pt>
                <c:pt idx="35">
                  <c:v>78934292.516305223</c:v>
                </c:pt>
                <c:pt idx="36">
                  <c:v>78934292.516305223</c:v>
                </c:pt>
                <c:pt idx="37">
                  <c:v>78934292.516305223</c:v>
                </c:pt>
                <c:pt idx="38">
                  <c:v>78934292.516305223</c:v>
                </c:pt>
                <c:pt idx="39">
                  <c:v>78934292.516305223</c:v>
                </c:pt>
                <c:pt idx="40">
                  <c:v>78934292.516305223</c:v>
                </c:pt>
                <c:pt idx="41">
                  <c:v>78934292.516305223</c:v>
                </c:pt>
                <c:pt idx="42">
                  <c:v>78934292.516305223</c:v>
                </c:pt>
                <c:pt idx="43">
                  <c:v>78934292.516305223</c:v>
                </c:pt>
                <c:pt idx="44">
                  <c:v>78934292.516305223</c:v>
                </c:pt>
                <c:pt idx="45">
                  <c:v>78934292.516305223</c:v>
                </c:pt>
                <c:pt idx="46">
                  <c:v>78934292.516305223</c:v>
                </c:pt>
                <c:pt idx="47">
                  <c:v>78934292.516305223</c:v>
                </c:pt>
                <c:pt idx="48">
                  <c:v>78934292.516305223</c:v>
                </c:pt>
                <c:pt idx="49">
                  <c:v>78934292.516305223</c:v>
                </c:pt>
                <c:pt idx="50">
                  <c:v>78934292.516305223</c:v>
                </c:pt>
                <c:pt idx="51">
                  <c:v>78934292.516305223</c:v>
                </c:pt>
                <c:pt idx="52">
                  <c:v>78934292.516305223</c:v>
                </c:pt>
                <c:pt idx="53">
                  <c:v>78934292.516305223</c:v>
                </c:pt>
                <c:pt idx="54">
                  <c:v>78934292.516305223</c:v>
                </c:pt>
                <c:pt idx="55">
                  <c:v>78934292.516305223</c:v>
                </c:pt>
                <c:pt idx="56">
                  <c:v>78934292.516305223</c:v>
                </c:pt>
                <c:pt idx="57">
                  <c:v>78934292.516305223</c:v>
                </c:pt>
                <c:pt idx="58">
                  <c:v>78934292.516305223</c:v>
                </c:pt>
                <c:pt idx="59">
                  <c:v>78934292.516305223</c:v>
                </c:pt>
                <c:pt idx="60">
                  <c:v>78934292.516305223</c:v>
                </c:pt>
                <c:pt idx="61">
                  <c:v>78934292.516305223</c:v>
                </c:pt>
                <c:pt idx="62">
                  <c:v>78934292.516305223</c:v>
                </c:pt>
                <c:pt idx="63">
                  <c:v>78934292.516305223</c:v>
                </c:pt>
                <c:pt idx="64">
                  <c:v>78934292.516305223</c:v>
                </c:pt>
                <c:pt idx="65">
                  <c:v>78934292.516305223</c:v>
                </c:pt>
                <c:pt idx="66">
                  <c:v>78934292.516305223</c:v>
                </c:pt>
                <c:pt idx="67">
                  <c:v>78934292.516305223</c:v>
                </c:pt>
                <c:pt idx="68">
                  <c:v>78934292.516305223</c:v>
                </c:pt>
                <c:pt idx="69">
                  <c:v>78934292.516305223</c:v>
                </c:pt>
                <c:pt idx="70">
                  <c:v>78934292.516305223</c:v>
                </c:pt>
                <c:pt idx="71">
                  <c:v>78934292.516305223</c:v>
                </c:pt>
                <c:pt idx="72">
                  <c:v>78934292.516305223</c:v>
                </c:pt>
                <c:pt idx="73">
                  <c:v>78934292.516305223</c:v>
                </c:pt>
                <c:pt idx="74">
                  <c:v>78934292.516305223</c:v>
                </c:pt>
                <c:pt idx="75">
                  <c:v>78934292.516305223</c:v>
                </c:pt>
                <c:pt idx="76">
                  <c:v>78934292.516305223</c:v>
                </c:pt>
                <c:pt idx="77">
                  <c:v>78934292.516305223</c:v>
                </c:pt>
                <c:pt idx="78">
                  <c:v>78934292.516305223</c:v>
                </c:pt>
                <c:pt idx="79">
                  <c:v>78934292.516305223</c:v>
                </c:pt>
                <c:pt idx="80">
                  <c:v>78934292.516305223</c:v>
                </c:pt>
                <c:pt idx="81">
                  <c:v>78934292.516305223</c:v>
                </c:pt>
                <c:pt idx="82">
                  <c:v>78934292.516305223</c:v>
                </c:pt>
                <c:pt idx="83">
                  <c:v>78934292.516305223</c:v>
                </c:pt>
                <c:pt idx="84">
                  <c:v>78934292.516305223</c:v>
                </c:pt>
                <c:pt idx="85">
                  <c:v>78934292.516305223</c:v>
                </c:pt>
                <c:pt idx="86">
                  <c:v>78934292.516305223</c:v>
                </c:pt>
                <c:pt idx="87">
                  <c:v>78934292.516305223</c:v>
                </c:pt>
                <c:pt idx="88">
                  <c:v>78934292.516305223</c:v>
                </c:pt>
                <c:pt idx="89">
                  <c:v>78934292.516305223</c:v>
                </c:pt>
                <c:pt idx="90">
                  <c:v>78934292.516305223</c:v>
                </c:pt>
                <c:pt idx="91">
                  <c:v>78934292.516305223</c:v>
                </c:pt>
                <c:pt idx="92">
                  <c:v>78934292.516305223</c:v>
                </c:pt>
                <c:pt idx="93">
                  <c:v>78934292.516305223</c:v>
                </c:pt>
                <c:pt idx="94">
                  <c:v>78934292.516305223</c:v>
                </c:pt>
                <c:pt idx="95">
                  <c:v>78934292.516305223</c:v>
                </c:pt>
                <c:pt idx="96">
                  <c:v>78934292.516305223</c:v>
                </c:pt>
                <c:pt idx="97">
                  <c:v>78934292.516305223</c:v>
                </c:pt>
                <c:pt idx="98">
                  <c:v>78934292.516305223</c:v>
                </c:pt>
                <c:pt idx="99">
                  <c:v>78934292.516305223</c:v>
                </c:pt>
                <c:pt idx="100">
                  <c:v>78934292.516305223</c:v>
                </c:pt>
                <c:pt idx="101">
                  <c:v>78934292.516305223</c:v>
                </c:pt>
                <c:pt idx="102">
                  <c:v>78934292.516305223</c:v>
                </c:pt>
                <c:pt idx="103">
                  <c:v>78934292.516305223</c:v>
                </c:pt>
                <c:pt idx="104">
                  <c:v>78934292.516305223</c:v>
                </c:pt>
                <c:pt idx="105">
                  <c:v>78934292.516305223</c:v>
                </c:pt>
                <c:pt idx="106">
                  <c:v>78934292.516305223</c:v>
                </c:pt>
                <c:pt idx="107">
                  <c:v>78934292.516305223</c:v>
                </c:pt>
                <c:pt idx="108">
                  <c:v>78934292.516305223</c:v>
                </c:pt>
                <c:pt idx="109">
                  <c:v>78934292.516305223</c:v>
                </c:pt>
                <c:pt idx="110">
                  <c:v>78934292.516305223</c:v>
                </c:pt>
                <c:pt idx="111">
                  <c:v>78934292.516305223</c:v>
                </c:pt>
                <c:pt idx="112">
                  <c:v>78934292.516305223</c:v>
                </c:pt>
                <c:pt idx="113">
                  <c:v>78934292.516305223</c:v>
                </c:pt>
                <c:pt idx="114">
                  <c:v>78934292.516305223</c:v>
                </c:pt>
                <c:pt idx="115">
                  <c:v>78934292.516305223</c:v>
                </c:pt>
                <c:pt idx="116">
                  <c:v>78934292.516305223</c:v>
                </c:pt>
                <c:pt idx="117">
                  <c:v>78934292.516305223</c:v>
                </c:pt>
                <c:pt idx="118">
                  <c:v>78934292.516305223</c:v>
                </c:pt>
                <c:pt idx="119">
                  <c:v>78934292.516305223</c:v>
                </c:pt>
                <c:pt idx="120">
                  <c:v>78934292.516305223</c:v>
                </c:pt>
                <c:pt idx="121">
                  <c:v>78934292.516305223</c:v>
                </c:pt>
                <c:pt idx="122">
                  <c:v>78934292.516305223</c:v>
                </c:pt>
                <c:pt idx="123">
                  <c:v>78934292.516305223</c:v>
                </c:pt>
                <c:pt idx="124">
                  <c:v>78934292.516305223</c:v>
                </c:pt>
                <c:pt idx="125">
                  <c:v>78934292.516305223</c:v>
                </c:pt>
                <c:pt idx="126">
                  <c:v>78934292.516305223</c:v>
                </c:pt>
                <c:pt idx="127">
                  <c:v>78934292.516305223</c:v>
                </c:pt>
                <c:pt idx="128">
                  <c:v>78934292.516305223</c:v>
                </c:pt>
                <c:pt idx="129">
                  <c:v>78934292.516305223</c:v>
                </c:pt>
                <c:pt idx="130">
                  <c:v>78934292.516305223</c:v>
                </c:pt>
                <c:pt idx="131">
                  <c:v>78934292.516305223</c:v>
                </c:pt>
                <c:pt idx="132">
                  <c:v>78934292.516305223</c:v>
                </c:pt>
                <c:pt idx="133">
                  <c:v>78934292.516305223</c:v>
                </c:pt>
                <c:pt idx="134">
                  <c:v>78934292.516305223</c:v>
                </c:pt>
                <c:pt idx="135">
                  <c:v>78934292.516305223</c:v>
                </c:pt>
                <c:pt idx="136">
                  <c:v>78934292.516305223</c:v>
                </c:pt>
                <c:pt idx="137">
                  <c:v>78934292.516305223</c:v>
                </c:pt>
                <c:pt idx="138">
                  <c:v>78934292.516305223</c:v>
                </c:pt>
                <c:pt idx="139">
                  <c:v>78934292.516305223</c:v>
                </c:pt>
                <c:pt idx="140">
                  <c:v>78934292.516305223</c:v>
                </c:pt>
                <c:pt idx="141">
                  <c:v>78934292.516305223</c:v>
                </c:pt>
                <c:pt idx="142">
                  <c:v>78934292.516305223</c:v>
                </c:pt>
                <c:pt idx="143">
                  <c:v>78934292.516305223</c:v>
                </c:pt>
                <c:pt idx="144">
                  <c:v>78934292.516305223</c:v>
                </c:pt>
                <c:pt idx="145">
                  <c:v>78934292.516305223</c:v>
                </c:pt>
                <c:pt idx="146">
                  <c:v>78934292.516305223</c:v>
                </c:pt>
                <c:pt idx="147">
                  <c:v>78934292.516305223</c:v>
                </c:pt>
                <c:pt idx="148">
                  <c:v>78934292.516305223</c:v>
                </c:pt>
                <c:pt idx="149">
                  <c:v>78934292.516305223</c:v>
                </c:pt>
                <c:pt idx="150">
                  <c:v>78934292.516305223</c:v>
                </c:pt>
                <c:pt idx="151">
                  <c:v>78934292.516305223</c:v>
                </c:pt>
                <c:pt idx="152">
                  <c:v>78934292.516305223</c:v>
                </c:pt>
                <c:pt idx="153">
                  <c:v>78934292.516305223</c:v>
                </c:pt>
                <c:pt idx="154">
                  <c:v>78934292.516305223</c:v>
                </c:pt>
                <c:pt idx="155">
                  <c:v>78934292.516305223</c:v>
                </c:pt>
                <c:pt idx="156">
                  <c:v>78934292.516305223</c:v>
                </c:pt>
                <c:pt idx="157">
                  <c:v>78934292.516305223</c:v>
                </c:pt>
                <c:pt idx="158">
                  <c:v>78934292.516305223</c:v>
                </c:pt>
                <c:pt idx="159">
                  <c:v>78934292.516305223</c:v>
                </c:pt>
                <c:pt idx="160">
                  <c:v>78934292.516305223</c:v>
                </c:pt>
                <c:pt idx="161">
                  <c:v>78934292.516305223</c:v>
                </c:pt>
                <c:pt idx="162">
                  <c:v>78934292.516305223</c:v>
                </c:pt>
                <c:pt idx="163">
                  <c:v>78934292.516305223</c:v>
                </c:pt>
                <c:pt idx="164">
                  <c:v>78934292.516305223</c:v>
                </c:pt>
                <c:pt idx="165">
                  <c:v>78934292.516305223</c:v>
                </c:pt>
                <c:pt idx="166">
                  <c:v>78934292.516305223</c:v>
                </c:pt>
                <c:pt idx="167">
                  <c:v>78934292.516305223</c:v>
                </c:pt>
                <c:pt idx="168">
                  <c:v>78934292.516305223</c:v>
                </c:pt>
                <c:pt idx="169">
                  <c:v>78934292.516305223</c:v>
                </c:pt>
                <c:pt idx="170">
                  <c:v>78934292.516305223</c:v>
                </c:pt>
                <c:pt idx="171">
                  <c:v>78934292.516305223</c:v>
                </c:pt>
                <c:pt idx="172">
                  <c:v>78934292.516305223</c:v>
                </c:pt>
                <c:pt idx="173">
                  <c:v>78934292.516305223</c:v>
                </c:pt>
                <c:pt idx="174">
                  <c:v>78934292.516305223</c:v>
                </c:pt>
                <c:pt idx="175">
                  <c:v>78934292.516305223</c:v>
                </c:pt>
                <c:pt idx="176">
                  <c:v>78934292.516305223</c:v>
                </c:pt>
                <c:pt idx="177">
                  <c:v>78934292.516305223</c:v>
                </c:pt>
                <c:pt idx="178">
                  <c:v>78934292.516305223</c:v>
                </c:pt>
                <c:pt idx="179">
                  <c:v>78934292.516305223</c:v>
                </c:pt>
                <c:pt idx="180">
                  <c:v>78934292.516305223</c:v>
                </c:pt>
                <c:pt idx="181">
                  <c:v>78934292.516305223</c:v>
                </c:pt>
                <c:pt idx="182">
                  <c:v>78934292.516305223</c:v>
                </c:pt>
                <c:pt idx="183">
                  <c:v>78934292.516305223</c:v>
                </c:pt>
                <c:pt idx="184">
                  <c:v>78934292.516305223</c:v>
                </c:pt>
                <c:pt idx="185">
                  <c:v>78934292.516305223</c:v>
                </c:pt>
                <c:pt idx="186">
                  <c:v>78934292.516305223</c:v>
                </c:pt>
                <c:pt idx="187">
                  <c:v>78934292.516305223</c:v>
                </c:pt>
                <c:pt idx="188">
                  <c:v>78934292.516305223</c:v>
                </c:pt>
                <c:pt idx="189">
                  <c:v>78934292.516305223</c:v>
                </c:pt>
                <c:pt idx="190">
                  <c:v>78934292.516305223</c:v>
                </c:pt>
                <c:pt idx="191">
                  <c:v>78934292.516305223</c:v>
                </c:pt>
                <c:pt idx="192">
                  <c:v>78934292.516305223</c:v>
                </c:pt>
                <c:pt idx="193">
                  <c:v>78934292.516305223</c:v>
                </c:pt>
                <c:pt idx="194">
                  <c:v>78934292.516305223</c:v>
                </c:pt>
                <c:pt idx="195">
                  <c:v>78934292.516305223</c:v>
                </c:pt>
                <c:pt idx="196">
                  <c:v>78934292.516305223</c:v>
                </c:pt>
                <c:pt idx="197">
                  <c:v>78934292.516305223</c:v>
                </c:pt>
                <c:pt idx="198">
                  <c:v>78934292.516305223</c:v>
                </c:pt>
                <c:pt idx="199">
                  <c:v>78934292.516305223</c:v>
                </c:pt>
                <c:pt idx="200">
                  <c:v>78934292.516305223</c:v>
                </c:pt>
                <c:pt idx="201">
                  <c:v>78934292.516305223</c:v>
                </c:pt>
                <c:pt idx="202">
                  <c:v>78934292.516305223</c:v>
                </c:pt>
                <c:pt idx="203">
                  <c:v>78934292.516305223</c:v>
                </c:pt>
                <c:pt idx="204">
                  <c:v>78934292.516305223</c:v>
                </c:pt>
                <c:pt idx="205">
                  <c:v>78934292.516305223</c:v>
                </c:pt>
                <c:pt idx="206">
                  <c:v>78934292.516305223</c:v>
                </c:pt>
                <c:pt idx="207">
                  <c:v>78934292.516305223</c:v>
                </c:pt>
                <c:pt idx="208">
                  <c:v>78934292.516305223</c:v>
                </c:pt>
                <c:pt idx="209">
                  <c:v>78934292.516305223</c:v>
                </c:pt>
                <c:pt idx="210">
                  <c:v>78934292.516305223</c:v>
                </c:pt>
                <c:pt idx="211">
                  <c:v>78934292.516305223</c:v>
                </c:pt>
                <c:pt idx="212">
                  <c:v>78934292.516305223</c:v>
                </c:pt>
                <c:pt idx="213">
                  <c:v>78934292.516305223</c:v>
                </c:pt>
                <c:pt idx="214">
                  <c:v>78934292.516305223</c:v>
                </c:pt>
                <c:pt idx="215">
                  <c:v>78934292.516305223</c:v>
                </c:pt>
                <c:pt idx="216">
                  <c:v>78934292.516305223</c:v>
                </c:pt>
                <c:pt idx="217">
                  <c:v>78934292.516305223</c:v>
                </c:pt>
                <c:pt idx="218">
                  <c:v>78934292.516305223</c:v>
                </c:pt>
                <c:pt idx="219">
                  <c:v>78934292.516305223</c:v>
                </c:pt>
                <c:pt idx="220">
                  <c:v>78934292.516305223</c:v>
                </c:pt>
                <c:pt idx="221">
                  <c:v>78934292.516305223</c:v>
                </c:pt>
                <c:pt idx="222">
                  <c:v>78934292.516305223</c:v>
                </c:pt>
                <c:pt idx="223">
                  <c:v>78934292.516305223</c:v>
                </c:pt>
                <c:pt idx="224">
                  <c:v>78934292.516305223</c:v>
                </c:pt>
                <c:pt idx="225">
                  <c:v>78934292.516305223</c:v>
                </c:pt>
                <c:pt idx="226">
                  <c:v>78934292.516305223</c:v>
                </c:pt>
                <c:pt idx="227">
                  <c:v>78934292.516305223</c:v>
                </c:pt>
                <c:pt idx="228">
                  <c:v>78934292.516305223</c:v>
                </c:pt>
                <c:pt idx="229">
                  <c:v>78934292.516305223</c:v>
                </c:pt>
                <c:pt idx="230">
                  <c:v>78934292.516305223</c:v>
                </c:pt>
                <c:pt idx="231">
                  <c:v>78934292.516305223</c:v>
                </c:pt>
                <c:pt idx="232">
                  <c:v>78934292.516305223</c:v>
                </c:pt>
                <c:pt idx="233">
                  <c:v>78934292.516305223</c:v>
                </c:pt>
                <c:pt idx="234">
                  <c:v>78934292.516305223</c:v>
                </c:pt>
                <c:pt idx="235">
                  <c:v>78934292.516305223</c:v>
                </c:pt>
                <c:pt idx="236">
                  <c:v>78934292.516305223</c:v>
                </c:pt>
                <c:pt idx="237">
                  <c:v>78934292.516305223</c:v>
                </c:pt>
                <c:pt idx="238">
                  <c:v>78934292.516305223</c:v>
                </c:pt>
                <c:pt idx="239">
                  <c:v>78934292.516305223</c:v>
                </c:pt>
                <c:pt idx="240">
                  <c:v>78934292.516305223</c:v>
                </c:pt>
                <c:pt idx="241">
                  <c:v>78934292.516305223</c:v>
                </c:pt>
                <c:pt idx="242">
                  <c:v>78934292.516305223</c:v>
                </c:pt>
                <c:pt idx="243">
                  <c:v>78934292.516305223</c:v>
                </c:pt>
                <c:pt idx="244">
                  <c:v>78934292.516305223</c:v>
                </c:pt>
                <c:pt idx="245">
                  <c:v>78934292.516305223</c:v>
                </c:pt>
                <c:pt idx="246">
                  <c:v>78934292.516305223</c:v>
                </c:pt>
                <c:pt idx="247">
                  <c:v>78934292.516305223</c:v>
                </c:pt>
                <c:pt idx="248">
                  <c:v>78934292.516305223</c:v>
                </c:pt>
                <c:pt idx="249">
                  <c:v>78934292.516305223</c:v>
                </c:pt>
                <c:pt idx="250">
                  <c:v>78934292.516305223</c:v>
                </c:pt>
                <c:pt idx="251">
                  <c:v>78934292.516305223</c:v>
                </c:pt>
                <c:pt idx="252">
                  <c:v>78934292.516305223</c:v>
                </c:pt>
                <c:pt idx="253">
                  <c:v>78934292.516305223</c:v>
                </c:pt>
                <c:pt idx="254">
                  <c:v>78934292.516305223</c:v>
                </c:pt>
                <c:pt idx="255">
                  <c:v>78934292.516305223</c:v>
                </c:pt>
                <c:pt idx="256">
                  <c:v>78934292.516305223</c:v>
                </c:pt>
                <c:pt idx="257">
                  <c:v>78934292.516305223</c:v>
                </c:pt>
                <c:pt idx="258">
                  <c:v>78934292.516305223</c:v>
                </c:pt>
                <c:pt idx="259">
                  <c:v>78934292.516305223</c:v>
                </c:pt>
                <c:pt idx="260">
                  <c:v>78934292.516305223</c:v>
                </c:pt>
                <c:pt idx="261">
                  <c:v>78934292.516305223</c:v>
                </c:pt>
                <c:pt idx="262">
                  <c:v>78934292.516305223</c:v>
                </c:pt>
                <c:pt idx="263">
                  <c:v>78934292.516305223</c:v>
                </c:pt>
                <c:pt idx="264">
                  <c:v>78934292.516305223</c:v>
                </c:pt>
                <c:pt idx="265">
                  <c:v>78934292.516305223</c:v>
                </c:pt>
                <c:pt idx="266">
                  <c:v>78934292.516305223</c:v>
                </c:pt>
                <c:pt idx="267">
                  <c:v>78934292.516305223</c:v>
                </c:pt>
                <c:pt idx="268">
                  <c:v>78934292.516305223</c:v>
                </c:pt>
                <c:pt idx="269">
                  <c:v>78934292.516305223</c:v>
                </c:pt>
                <c:pt idx="270">
                  <c:v>78934292.516305223</c:v>
                </c:pt>
                <c:pt idx="271">
                  <c:v>78934292.516305223</c:v>
                </c:pt>
                <c:pt idx="272">
                  <c:v>78934292.516305223</c:v>
                </c:pt>
                <c:pt idx="273">
                  <c:v>78934292.516305223</c:v>
                </c:pt>
                <c:pt idx="274">
                  <c:v>78934292.516305223</c:v>
                </c:pt>
                <c:pt idx="275">
                  <c:v>78934292.516305223</c:v>
                </c:pt>
                <c:pt idx="276">
                  <c:v>78934292.516305223</c:v>
                </c:pt>
                <c:pt idx="277">
                  <c:v>78934292.516305223</c:v>
                </c:pt>
                <c:pt idx="278">
                  <c:v>78934292.516305223</c:v>
                </c:pt>
                <c:pt idx="279">
                  <c:v>78934292.516305223</c:v>
                </c:pt>
                <c:pt idx="280">
                  <c:v>78934292.516305223</c:v>
                </c:pt>
                <c:pt idx="281">
                  <c:v>78934292.516305223</c:v>
                </c:pt>
                <c:pt idx="282">
                  <c:v>78934292.516305223</c:v>
                </c:pt>
                <c:pt idx="283">
                  <c:v>78934292.516305223</c:v>
                </c:pt>
                <c:pt idx="284">
                  <c:v>78934292.516305223</c:v>
                </c:pt>
                <c:pt idx="285">
                  <c:v>78934292.516305223</c:v>
                </c:pt>
                <c:pt idx="286">
                  <c:v>78934292.516305223</c:v>
                </c:pt>
                <c:pt idx="287">
                  <c:v>78934292.516305223</c:v>
                </c:pt>
                <c:pt idx="288">
                  <c:v>78934292.516305223</c:v>
                </c:pt>
                <c:pt idx="289">
                  <c:v>78934292.516305223</c:v>
                </c:pt>
                <c:pt idx="290">
                  <c:v>78934292.516305223</c:v>
                </c:pt>
                <c:pt idx="291">
                  <c:v>78934292.516305223</c:v>
                </c:pt>
                <c:pt idx="292">
                  <c:v>78934292.516305223</c:v>
                </c:pt>
                <c:pt idx="293">
                  <c:v>78934292.516305223</c:v>
                </c:pt>
                <c:pt idx="294">
                  <c:v>78934292.516305223</c:v>
                </c:pt>
                <c:pt idx="295">
                  <c:v>78934292.516305223</c:v>
                </c:pt>
                <c:pt idx="296">
                  <c:v>78934292.516305223</c:v>
                </c:pt>
                <c:pt idx="297">
                  <c:v>78934292.516305223</c:v>
                </c:pt>
                <c:pt idx="298">
                  <c:v>78934292.516305223</c:v>
                </c:pt>
                <c:pt idx="299">
                  <c:v>78934292.516305223</c:v>
                </c:pt>
                <c:pt idx="300">
                  <c:v>78934292.516305223</c:v>
                </c:pt>
                <c:pt idx="301">
                  <c:v>78934292.516305223</c:v>
                </c:pt>
                <c:pt idx="302">
                  <c:v>78934292.516305223</c:v>
                </c:pt>
                <c:pt idx="303">
                  <c:v>78934292.516305223</c:v>
                </c:pt>
                <c:pt idx="304">
                  <c:v>78934292.516305223</c:v>
                </c:pt>
                <c:pt idx="305">
                  <c:v>78934292.516305223</c:v>
                </c:pt>
                <c:pt idx="306">
                  <c:v>78934292.516305223</c:v>
                </c:pt>
                <c:pt idx="307">
                  <c:v>78934292.516305223</c:v>
                </c:pt>
                <c:pt idx="308">
                  <c:v>78934292.516305223</c:v>
                </c:pt>
                <c:pt idx="309">
                  <c:v>78934292.516305223</c:v>
                </c:pt>
                <c:pt idx="310">
                  <c:v>78934292.516305223</c:v>
                </c:pt>
                <c:pt idx="311">
                  <c:v>78934292.516305223</c:v>
                </c:pt>
                <c:pt idx="312">
                  <c:v>78934292.516305223</c:v>
                </c:pt>
                <c:pt idx="313">
                  <c:v>78934292.516305223</c:v>
                </c:pt>
                <c:pt idx="314">
                  <c:v>78934292.516305223</c:v>
                </c:pt>
                <c:pt idx="315">
                  <c:v>78934292.516305223</c:v>
                </c:pt>
                <c:pt idx="316">
                  <c:v>78934292.516305223</c:v>
                </c:pt>
                <c:pt idx="317">
                  <c:v>78934292.516305223</c:v>
                </c:pt>
                <c:pt idx="318">
                  <c:v>78934292.516305223</c:v>
                </c:pt>
                <c:pt idx="319">
                  <c:v>78934292.516305223</c:v>
                </c:pt>
                <c:pt idx="320">
                  <c:v>78934292.516305223</c:v>
                </c:pt>
                <c:pt idx="321">
                  <c:v>78934292.516305223</c:v>
                </c:pt>
                <c:pt idx="322">
                  <c:v>78934292.516305223</c:v>
                </c:pt>
                <c:pt idx="323">
                  <c:v>78934292.516305223</c:v>
                </c:pt>
                <c:pt idx="324">
                  <c:v>78934292.516305223</c:v>
                </c:pt>
                <c:pt idx="325">
                  <c:v>78934292.516305223</c:v>
                </c:pt>
                <c:pt idx="326">
                  <c:v>78934292.516305223</c:v>
                </c:pt>
                <c:pt idx="327">
                  <c:v>78934292.516305223</c:v>
                </c:pt>
                <c:pt idx="328">
                  <c:v>78934292.516305223</c:v>
                </c:pt>
                <c:pt idx="329">
                  <c:v>78934292.516305223</c:v>
                </c:pt>
                <c:pt idx="330">
                  <c:v>78934292.516305223</c:v>
                </c:pt>
                <c:pt idx="331">
                  <c:v>78934292.516305223</c:v>
                </c:pt>
                <c:pt idx="332">
                  <c:v>78934292.516305223</c:v>
                </c:pt>
                <c:pt idx="333">
                  <c:v>78934292.516305223</c:v>
                </c:pt>
                <c:pt idx="334">
                  <c:v>78934292.516305223</c:v>
                </c:pt>
                <c:pt idx="335">
                  <c:v>78934292.516305223</c:v>
                </c:pt>
                <c:pt idx="336">
                  <c:v>78934292.516305223</c:v>
                </c:pt>
                <c:pt idx="337">
                  <c:v>78934292.516305223</c:v>
                </c:pt>
                <c:pt idx="338">
                  <c:v>78934292.516305223</c:v>
                </c:pt>
                <c:pt idx="339">
                  <c:v>78934292.516305223</c:v>
                </c:pt>
                <c:pt idx="340">
                  <c:v>78934292.516305223</c:v>
                </c:pt>
                <c:pt idx="341">
                  <c:v>78934292.516305223</c:v>
                </c:pt>
                <c:pt idx="342">
                  <c:v>78934292.516305223</c:v>
                </c:pt>
                <c:pt idx="343">
                  <c:v>78934292.516305223</c:v>
                </c:pt>
                <c:pt idx="344">
                  <c:v>78934292.516305223</c:v>
                </c:pt>
                <c:pt idx="345">
                  <c:v>78934292.516305223</c:v>
                </c:pt>
                <c:pt idx="346">
                  <c:v>78934292.516305223</c:v>
                </c:pt>
                <c:pt idx="347">
                  <c:v>78934292.516305223</c:v>
                </c:pt>
                <c:pt idx="348">
                  <c:v>78934292.516305223</c:v>
                </c:pt>
                <c:pt idx="349">
                  <c:v>78934292.516305223</c:v>
                </c:pt>
                <c:pt idx="350">
                  <c:v>78934292.516305223</c:v>
                </c:pt>
                <c:pt idx="351">
                  <c:v>78934292.516305223</c:v>
                </c:pt>
                <c:pt idx="352">
                  <c:v>78934292.516305223</c:v>
                </c:pt>
                <c:pt idx="353">
                  <c:v>78934292.516305223</c:v>
                </c:pt>
                <c:pt idx="354">
                  <c:v>78934292.516305223</c:v>
                </c:pt>
                <c:pt idx="355">
                  <c:v>78934292.516305223</c:v>
                </c:pt>
                <c:pt idx="356">
                  <c:v>78934292.516305223</c:v>
                </c:pt>
                <c:pt idx="357">
                  <c:v>78934292.516305223</c:v>
                </c:pt>
                <c:pt idx="358">
                  <c:v>78934292.516305223</c:v>
                </c:pt>
                <c:pt idx="359">
                  <c:v>78934292.516305223</c:v>
                </c:pt>
                <c:pt idx="360">
                  <c:v>78934292.516305223</c:v>
                </c:pt>
                <c:pt idx="361">
                  <c:v>78934292.516305223</c:v>
                </c:pt>
                <c:pt idx="362">
                  <c:v>78934292.516305223</c:v>
                </c:pt>
                <c:pt idx="363">
                  <c:v>78934292.516305223</c:v>
                </c:pt>
                <c:pt idx="364">
                  <c:v>78934292.516305223</c:v>
                </c:pt>
                <c:pt idx="365">
                  <c:v>78934292.516305223</c:v>
                </c:pt>
                <c:pt idx="366">
                  <c:v>78934292.516305223</c:v>
                </c:pt>
                <c:pt idx="367">
                  <c:v>78934292.516305223</c:v>
                </c:pt>
                <c:pt idx="368">
                  <c:v>78934292.516305223</c:v>
                </c:pt>
                <c:pt idx="369">
                  <c:v>78934292.516305223</c:v>
                </c:pt>
                <c:pt idx="370">
                  <c:v>78934292.516305223</c:v>
                </c:pt>
                <c:pt idx="371">
                  <c:v>78934292.516305223</c:v>
                </c:pt>
                <c:pt idx="372">
                  <c:v>78934292.516305223</c:v>
                </c:pt>
                <c:pt idx="373">
                  <c:v>78934292.516305223</c:v>
                </c:pt>
                <c:pt idx="374">
                  <c:v>78934292.516305223</c:v>
                </c:pt>
                <c:pt idx="375">
                  <c:v>78934292.516305223</c:v>
                </c:pt>
                <c:pt idx="376">
                  <c:v>78934292.516305223</c:v>
                </c:pt>
                <c:pt idx="377">
                  <c:v>78934292.516305223</c:v>
                </c:pt>
                <c:pt idx="378">
                  <c:v>78934292.516305223</c:v>
                </c:pt>
                <c:pt idx="379">
                  <c:v>78934292.516305223</c:v>
                </c:pt>
                <c:pt idx="380">
                  <c:v>78934292.516305223</c:v>
                </c:pt>
                <c:pt idx="381">
                  <c:v>78934292.516305223</c:v>
                </c:pt>
                <c:pt idx="382">
                  <c:v>78934292.516305223</c:v>
                </c:pt>
                <c:pt idx="383">
                  <c:v>78934292.516305223</c:v>
                </c:pt>
                <c:pt idx="384">
                  <c:v>78934292.516305223</c:v>
                </c:pt>
                <c:pt idx="385">
                  <c:v>78934292.516305223</c:v>
                </c:pt>
                <c:pt idx="386">
                  <c:v>78934292.516305223</c:v>
                </c:pt>
                <c:pt idx="387">
                  <c:v>78934292.516305223</c:v>
                </c:pt>
                <c:pt idx="388">
                  <c:v>78934292.516305223</c:v>
                </c:pt>
                <c:pt idx="389">
                  <c:v>78934292.516305223</c:v>
                </c:pt>
                <c:pt idx="390">
                  <c:v>78934292.516305223</c:v>
                </c:pt>
                <c:pt idx="391">
                  <c:v>78934292.516305223</c:v>
                </c:pt>
                <c:pt idx="392">
                  <c:v>78934292.516305223</c:v>
                </c:pt>
                <c:pt idx="393">
                  <c:v>78934292.516305223</c:v>
                </c:pt>
                <c:pt idx="394">
                  <c:v>78934292.516305223</c:v>
                </c:pt>
                <c:pt idx="395">
                  <c:v>78934292.516305223</c:v>
                </c:pt>
                <c:pt idx="396">
                  <c:v>78934292.516305223</c:v>
                </c:pt>
                <c:pt idx="397">
                  <c:v>78934292.516305223</c:v>
                </c:pt>
                <c:pt idx="398">
                  <c:v>78934292.516305223</c:v>
                </c:pt>
                <c:pt idx="399">
                  <c:v>78934292.516305223</c:v>
                </c:pt>
                <c:pt idx="400">
                  <c:v>78934292.516305223</c:v>
                </c:pt>
                <c:pt idx="401">
                  <c:v>78934292.516305223</c:v>
                </c:pt>
                <c:pt idx="402">
                  <c:v>78934292.516305223</c:v>
                </c:pt>
                <c:pt idx="403">
                  <c:v>78934292.516305223</c:v>
                </c:pt>
                <c:pt idx="404">
                  <c:v>78934292.516305223</c:v>
                </c:pt>
                <c:pt idx="405">
                  <c:v>78934292.516305223</c:v>
                </c:pt>
                <c:pt idx="406">
                  <c:v>78934292.516305223</c:v>
                </c:pt>
                <c:pt idx="407">
                  <c:v>78934292.516305223</c:v>
                </c:pt>
                <c:pt idx="408">
                  <c:v>78934292.516305223</c:v>
                </c:pt>
                <c:pt idx="409">
                  <c:v>78934292.516305223</c:v>
                </c:pt>
                <c:pt idx="410">
                  <c:v>78934292.516305223</c:v>
                </c:pt>
                <c:pt idx="411">
                  <c:v>78934292.516305223</c:v>
                </c:pt>
                <c:pt idx="412">
                  <c:v>78934292.516305223</c:v>
                </c:pt>
                <c:pt idx="413">
                  <c:v>78934292.516305223</c:v>
                </c:pt>
                <c:pt idx="414">
                  <c:v>78934292.516305223</c:v>
                </c:pt>
                <c:pt idx="415">
                  <c:v>78934292.516305223</c:v>
                </c:pt>
                <c:pt idx="416">
                  <c:v>78934292.516305223</c:v>
                </c:pt>
                <c:pt idx="417">
                  <c:v>78934292.516305223</c:v>
                </c:pt>
                <c:pt idx="418">
                  <c:v>78934292.516305223</c:v>
                </c:pt>
                <c:pt idx="419">
                  <c:v>78934292.516305223</c:v>
                </c:pt>
                <c:pt idx="420">
                  <c:v>78934292.516305223</c:v>
                </c:pt>
                <c:pt idx="421">
                  <c:v>78934292.516305223</c:v>
                </c:pt>
                <c:pt idx="422">
                  <c:v>78934292.516305223</c:v>
                </c:pt>
                <c:pt idx="423">
                  <c:v>78934292.516305223</c:v>
                </c:pt>
                <c:pt idx="424">
                  <c:v>78934292.516305223</c:v>
                </c:pt>
                <c:pt idx="425">
                  <c:v>78934292.516305223</c:v>
                </c:pt>
                <c:pt idx="426">
                  <c:v>78934292.516305223</c:v>
                </c:pt>
                <c:pt idx="427">
                  <c:v>78934292.516305223</c:v>
                </c:pt>
                <c:pt idx="428">
                  <c:v>78934292.516305223</c:v>
                </c:pt>
                <c:pt idx="429">
                  <c:v>78934292.516305223</c:v>
                </c:pt>
                <c:pt idx="430">
                  <c:v>78934292.516305223</c:v>
                </c:pt>
                <c:pt idx="431">
                  <c:v>78934292.516305223</c:v>
                </c:pt>
                <c:pt idx="432">
                  <c:v>78934292.516305223</c:v>
                </c:pt>
                <c:pt idx="433">
                  <c:v>78934292.516305223</c:v>
                </c:pt>
                <c:pt idx="434">
                  <c:v>78934292.516305223</c:v>
                </c:pt>
                <c:pt idx="435">
                  <c:v>78934292.516305223</c:v>
                </c:pt>
                <c:pt idx="436">
                  <c:v>78934292.516305223</c:v>
                </c:pt>
                <c:pt idx="437">
                  <c:v>78934292.516305223</c:v>
                </c:pt>
                <c:pt idx="438">
                  <c:v>78934292.516305223</c:v>
                </c:pt>
                <c:pt idx="439">
                  <c:v>78934292.516305223</c:v>
                </c:pt>
                <c:pt idx="440">
                  <c:v>78934292.516305223</c:v>
                </c:pt>
                <c:pt idx="441">
                  <c:v>78934292.516305223</c:v>
                </c:pt>
                <c:pt idx="442">
                  <c:v>78934292.516305223</c:v>
                </c:pt>
                <c:pt idx="443">
                  <c:v>78934292.516305223</c:v>
                </c:pt>
                <c:pt idx="444">
                  <c:v>78934292.516305223</c:v>
                </c:pt>
                <c:pt idx="445">
                  <c:v>78934292.516305223</c:v>
                </c:pt>
                <c:pt idx="446">
                  <c:v>78934292.516305223</c:v>
                </c:pt>
                <c:pt idx="447">
                  <c:v>78934292.516305223</c:v>
                </c:pt>
                <c:pt idx="448">
                  <c:v>78934292.516305223</c:v>
                </c:pt>
                <c:pt idx="449">
                  <c:v>78934292.516305223</c:v>
                </c:pt>
                <c:pt idx="450">
                  <c:v>78934292.516305223</c:v>
                </c:pt>
                <c:pt idx="451">
                  <c:v>78934292.516305223</c:v>
                </c:pt>
                <c:pt idx="452">
                  <c:v>78934292.516305223</c:v>
                </c:pt>
                <c:pt idx="453">
                  <c:v>78934292.516305223</c:v>
                </c:pt>
                <c:pt idx="454">
                  <c:v>78934292.516305223</c:v>
                </c:pt>
                <c:pt idx="455">
                  <c:v>78934292.516305223</c:v>
                </c:pt>
                <c:pt idx="456">
                  <c:v>78934292.516305223</c:v>
                </c:pt>
                <c:pt idx="457">
                  <c:v>78934292.516305223</c:v>
                </c:pt>
                <c:pt idx="458">
                  <c:v>78934292.516305223</c:v>
                </c:pt>
                <c:pt idx="459">
                  <c:v>78934292.516305223</c:v>
                </c:pt>
                <c:pt idx="460">
                  <c:v>78934292.516305223</c:v>
                </c:pt>
                <c:pt idx="461">
                  <c:v>78934292.516305223</c:v>
                </c:pt>
                <c:pt idx="462">
                  <c:v>78934292.516305223</c:v>
                </c:pt>
                <c:pt idx="463">
                  <c:v>78934292.516305223</c:v>
                </c:pt>
                <c:pt idx="464">
                  <c:v>78934292.516305223</c:v>
                </c:pt>
                <c:pt idx="465">
                  <c:v>78934292.516305223</c:v>
                </c:pt>
                <c:pt idx="466">
                  <c:v>78934292.516305223</c:v>
                </c:pt>
                <c:pt idx="467">
                  <c:v>78934292.516305223</c:v>
                </c:pt>
                <c:pt idx="468">
                  <c:v>78934292.516305223</c:v>
                </c:pt>
                <c:pt idx="469">
                  <c:v>78934292.516305223</c:v>
                </c:pt>
                <c:pt idx="470">
                  <c:v>78934292.516305223</c:v>
                </c:pt>
                <c:pt idx="471">
                  <c:v>78934292.516305223</c:v>
                </c:pt>
                <c:pt idx="472">
                  <c:v>78934292.516305223</c:v>
                </c:pt>
                <c:pt idx="473">
                  <c:v>78934292.516305223</c:v>
                </c:pt>
                <c:pt idx="474">
                  <c:v>78934292.516305223</c:v>
                </c:pt>
                <c:pt idx="475">
                  <c:v>78934292.516305223</c:v>
                </c:pt>
                <c:pt idx="476">
                  <c:v>78934292.516305223</c:v>
                </c:pt>
                <c:pt idx="477">
                  <c:v>78934292.516305223</c:v>
                </c:pt>
                <c:pt idx="478">
                  <c:v>78934292.516305223</c:v>
                </c:pt>
                <c:pt idx="479">
                  <c:v>78934292.516305223</c:v>
                </c:pt>
                <c:pt idx="480">
                  <c:v>78934292.516305223</c:v>
                </c:pt>
                <c:pt idx="481">
                  <c:v>78934292.516305223</c:v>
                </c:pt>
                <c:pt idx="482">
                  <c:v>78934292.516305223</c:v>
                </c:pt>
                <c:pt idx="483">
                  <c:v>78934292.516305223</c:v>
                </c:pt>
                <c:pt idx="484">
                  <c:v>78934292.516305223</c:v>
                </c:pt>
                <c:pt idx="485">
                  <c:v>78934292.516305223</c:v>
                </c:pt>
                <c:pt idx="486">
                  <c:v>78934292.516305223</c:v>
                </c:pt>
                <c:pt idx="487">
                  <c:v>78934292.516305223</c:v>
                </c:pt>
                <c:pt idx="488">
                  <c:v>78934292.516305223</c:v>
                </c:pt>
                <c:pt idx="489">
                  <c:v>78934292.516305223</c:v>
                </c:pt>
                <c:pt idx="490">
                  <c:v>78934292.516305223</c:v>
                </c:pt>
                <c:pt idx="491">
                  <c:v>78934292.516305223</c:v>
                </c:pt>
                <c:pt idx="492">
                  <c:v>78934292.516305223</c:v>
                </c:pt>
                <c:pt idx="493">
                  <c:v>78934292.516305223</c:v>
                </c:pt>
                <c:pt idx="494">
                  <c:v>78934292.516305223</c:v>
                </c:pt>
                <c:pt idx="495">
                  <c:v>78934292.516305223</c:v>
                </c:pt>
                <c:pt idx="496">
                  <c:v>78934292.516305223</c:v>
                </c:pt>
                <c:pt idx="497">
                  <c:v>78934292.516305223</c:v>
                </c:pt>
                <c:pt idx="498">
                  <c:v>78934292.516305223</c:v>
                </c:pt>
                <c:pt idx="499">
                  <c:v>78934292.516305223</c:v>
                </c:pt>
                <c:pt idx="500">
                  <c:v>78934292.516305223</c:v>
                </c:pt>
                <c:pt idx="501">
                  <c:v>78934292.516305223</c:v>
                </c:pt>
                <c:pt idx="502">
                  <c:v>78934292.516305223</c:v>
                </c:pt>
                <c:pt idx="503">
                  <c:v>78934292.516305223</c:v>
                </c:pt>
                <c:pt idx="504">
                  <c:v>78934292.516305223</c:v>
                </c:pt>
                <c:pt idx="505">
                  <c:v>78934292.516305223</c:v>
                </c:pt>
                <c:pt idx="506">
                  <c:v>78934292.516305223</c:v>
                </c:pt>
                <c:pt idx="507">
                  <c:v>78934292.516305223</c:v>
                </c:pt>
                <c:pt idx="508">
                  <c:v>78934292.516305223</c:v>
                </c:pt>
                <c:pt idx="509">
                  <c:v>78934292.516305223</c:v>
                </c:pt>
                <c:pt idx="510">
                  <c:v>78934292.516305223</c:v>
                </c:pt>
                <c:pt idx="511">
                  <c:v>78934292.516305223</c:v>
                </c:pt>
                <c:pt idx="512">
                  <c:v>78934292.516305223</c:v>
                </c:pt>
                <c:pt idx="513">
                  <c:v>78934292.516305223</c:v>
                </c:pt>
                <c:pt idx="514">
                  <c:v>78934292.516305223</c:v>
                </c:pt>
                <c:pt idx="515">
                  <c:v>78934292.516305223</c:v>
                </c:pt>
                <c:pt idx="516">
                  <c:v>78934292.516305223</c:v>
                </c:pt>
                <c:pt idx="517">
                  <c:v>78934292.516305223</c:v>
                </c:pt>
                <c:pt idx="518">
                  <c:v>78934292.516305223</c:v>
                </c:pt>
                <c:pt idx="519">
                  <c:v>78934292.516305223</c:v>
                </c:pt>
                <c:pt idx="520">
                  <c:v>78934292.516305223</c:v>
                </c:pt>
                <c:pt idx="521">
                  <c:v>78934292.516305223</c:v>
                </c:pt>
                <c:pt idx="522">
                  <c:v>78934292.516305223</c:v>
                </c:pt>
                <c:pt idx="523">
                  <c:v>78934292.516305223</c:v>
                </c:pt>
                <c:pt idx="524">
                  <c:v>78934292.516305223</c:v>
                </c:pt>
                <c:pt idx="525">
                  <c:v>78934292.516305223</c:v>
                </c:pt>
                <c:pt idx="526">
                  <c:v>78934292.516305223</c:v>
                </c:pt>
                <c:pt idx="527">
                  <c:v>78934292.516305223</c:v>
                </c:pt>
                <c:pt idx="528">
                  <c:v>78934292.516305223</c:v>
                </c:pt>
                <c:pt idx="529">
                  <c:v>78934292.516305223</c:v>
                </c:pt>
                <c:pt idx="530">
                  <c:v>78934292.516305223</c:v>
                </c:pt>
                <c:pt idx="531">
                  <c:v>78934292.516305223</c:v>
                </c:pt>
                <c:pt idx="532">
                  <c:v>78934292.516305223</c:v>
                </c:pt>
                <c:pt idx="533">
                  <c:v>78934292.516305223</c:v>
                </c:pt>
                <c:pt idx="534">
                  <c:v>78934292.516305223</c:v>
                </c:pt>
                <c:pt idx="535">
                  <c:v>78934292.516305223</c:v>
                </c:pt>
                <c:pt idx="536">
                  <c:v>78934292.516305223</c:v>
                </c:pt>
                <c:pt idx="537">
                  <c:v>78934292.516305223</c:v>
                </c:pt>
                <c:pt idx="538">
                  <c:v>78934292.516305223</c:v>
                </c:pt>
                <c:pt idx="539">
                  <c:v>78934292.516305223</c:v>
                </c:pt>
                <c:pt idx="540">
                  <c:v>78934292.516305223</c:v>
                </c:pt>
                <c:pt idx="541">
                  <c:v>78934292.516305223</c:v>
                </c:pt>
                <c:pt idx="542">
                  <c:v>78934292.516305223</c:v>
                </c:pt>
                <c:pt idx="543">
                  <c:v>78934292.516305223</c:v>
                </c:pt>
                <c:pt idx="544">
                  <c:v>78934292.516305223</c:v>
                </c:pt>
                <c:pt idx="545">
                  <c:v>78934292.516305223</c:v>
                </c:pt>
                <c:pt idx="546">
                  <c:v>78934292.516305223</c:v>
                </c:pt>
                <c:pt idx="547">
                  <c:v>78934292.516305223</c:v>
                </c:pt>
                <c:pt idx="548">
                  <c:v>78934292.516305223</c:v>
                </c:pt>
                <c:pt idx="549">
                  <c:v>78934292.516305223</c:v>
                </c:pt>
                <c:pt idx="550">
                  <c:v>78934292.516305223</c:v>
                </c:pt>
                <c:pt idx="551">
                  <c:v>78934292.516305223</c:v>
                </c:pt>
                <c:pt idx="552">
                  <c:v>78934292.516305223</c:v>
                </c:pt>
                <c:pt idx="553">
                  <c:v>78934292.516305223</c:v>
                </c:pt>
                <c:pt idx="554">
                  <c:v>78934292.516305223</c:v>
                </c:pt>
                <c:pt idx="555">
                  <c:v>78934292.516305223</c:v>
                </c:pt>
                <c:pt idx="556">
                  <c:v>78934292.516305223</c:v>
                </c:pt>
                <c:pt idx="557">
                  <c:v>78934292.516305223</c:v>
                </c:pt>
                <c:pt idx="558">
                  <c:v>78934292.516305223</c:v>
                </c:pt>
                <c:pt idx="559">
                  <c:v>78934292.516305223</c:v>
                </c:pt>
                <c:pt idx="560">
                  <c:v>78934292.516305223</c:v>
                </c:pt>
                <c:pt idx="561">
                  <c:v>78934292.516305223</c:v>
                </c:pt>
                <c:pt idx="562">
                  <c:v>78934292.516305223</c:v>
                </c:pt>
                <c:pt idx="563">
                  <c:v>78934292.516305223</c:v>
                </c:pt>
                <c:pt idx="564">
                  <c:v>78934292.516305223</c:v>
                </c:pt>
                <c:pt idx="565">
                  <c:v>78934292.516305223</c:v>
                </c:pt>
                <c:pt idx="566">
                  <c:v>78934292.516305223</c:v>
                </c:pt>
                <c:pt idx="567">
                  <c:v>78934292.516305223</c:v>
                </c:pt>
                <c:pt idx="568">
                  <c:v>78934292.516305223</c:v>
                </c:pt>
                <c:pt idx="569">
                  <c:v>78934292.516305223</c:v>
                </c:pt>
                <c:pt idx="570">
                  <c:v>78934292.516305223</c:v>
                </c:pt>
                <c:pt idx="571">
                  <c:v>78934292.516305223</c:v>
                </c:pt>
                <c:pt idx="572">
                  <c:v>78934292.516305223</c:v>
                </c:pt>
                <c:pt idx="573">
                  <c:v>78934292.516305223</c:v>
                </c:pt>
                <c:pt idx="574">
                  <c:v>78934292.516305223</c:v>
                </c:pt>
                <c:pt idx="575">
                  <c:v>78934292.516305223</c:v>
                </c:pt>
                <c:pt idx="576">
                  <c:v>78934292.516305223</c:v>
                </c:pt>
                <c:pt idx="577">
                  <c:v>78934292.516305223</c:v>
                </c:pt>
                <c:pt idx="578">
                  <c:v>78934292.516305223</c:v>
                </c:pt>
                <c:pt idx="579">
                  <c:v>78934292.516305223</c:v>
                </c:pt>
                <c:pt idx="580">
                  <c:v>78934292.516305223</c:v>
                </c:pt>
                <c:pt idx="581">
                  <c:v>78934292.516305223</c:v>
                </c:pt>
                <c:pt idx="582">
                  <c:v>78934292.516305223</c:v>
                </c:pt>
                <c:pt idx="583">
                  <c:v>78934292.516305223</c:v>
                </c:pt>
                <c:pt idx="584">
                  <c:v>78934292.516305223</c:v>
                </c:pt>
                <c:pt idx="585">
                  <c:v>78934292.516305223</c:v>
                </c:pt>
                <c:pt idx="586">
                  <c:v>78934292.516305223</c:v>
                </c:pt>
                <c:pt idx="587">
                  <c:v>78934292.516305223</c:v>
                </c:pt>
                <c:pt idx="588">
                  <c:v>78934292.516305223</c:v>
                </c:pt>
                <c:pt idx="589">
                  <c:v>78934292.516305223</c:v>
                </c:pt>
                <c:pt idx="590">
                  <c:v>78934292.516305223</c:v>
                </c:pt>
                <c:pt idx="591">
                  <c:v>78934292.516305223</c:v>
                </c:pt>
                <c:pt idx="592">
                  <c:v>78934292.516305223</c:v>
                </c:pt>
                <c:pt idx="593">
                  <c:v>78934292.516305223</c:v>
                </c:pt>
                <c:pt idx="594">
                  <c:v>78934292.516305223</c:v>
                </c:pt>
                <c:pt idx="595">
                  <c:v>78934292.516305223</c:v>
                </c:pt>
                <c:pt idx="596">
                  <c:v>78934292.516305223</c:v>
                </c:pt>
                <c:pt idx="597">
                  <c:v>78934292.516305223</c:v>
                </c:pt>
                <c:pt idx="598">
                  <c:v>78934292.516305223</c:v>
                </c:pt>
                <c:pt idx="599">
                  <c:v>78934292.516305223</c:v>
                </c:pt>
                <c:pt idx="600">
                  <c:v>78934292.516305223</c:v>
                </c:pt>
                <c:pt idx="601">
                  <c:v>78934292.516305223</c:v>
                </c:pt>
                <c:pt idx="602">
                  <c:v>78934292.516305223</c:v>
                </c:pt>
                <c:pt idx="603">
                  <c:v>78934292.516305223</c:v>
                </c:pt>
                <c:pt idx="604">
                  <c:v>78934292.516305223</c:v>
                </c:pt>
                <c:pt idx="605">
                  <c:v>78934292.516305223</c:v>
                </c:pt>
                <c:pt idx="606">
                  <c:v>78934292.516305223</c:v>
                </c:pt>
                <c:pt idx="607">
                  <c:v>78934292.516305223</c:v>
                </c:pt>
                <c:pt idx="608">
                  <c:v>78934292.516305223</c:v>
                </c:pt>
                <c:pt idx="609">
                  <c:v>78934292.516305223</c:v>
                </c:pt>
                <c:pt idx="610">
                  <c:v>78934292.516305223</c:v>
                </c:pt>
                <c:pt idx="611">
                  <c:v>78934292.516305223</c:v>
                </c:pt>
                <c:pt idx="612">
                  <c:v>78934292.516305223</c:v>
                </c:pt>
                <c:pt idx="613">
                  <c:v>78934292.516305223</c:v>
                </c:pt>
                <c:pt idx="614">
                  <c:v>78934292.516305223</c:v>
                </c:pt>
                <c:pt idx="615">
                  <c:v>78934292.516305223</c:v>
                </c:pt>
                <c:pt idx="616">
                  <c:v>78934292.516305223</c:v>
                </c:pt>
                <c:pt idx="617">
                  <c:v>78934292.516305223</c:v>
                </c:pt>
                <c:pt idx="618">
                  <c:v>78934292.516305223</c:v>
                </c:pt>
                <c:pt idx="619">
                  <c:v>78934292.516305223</c:v>
                </c:pt>
                <c:pt idx="620">
                  <c:v>78934292.516305223</c:v>
                </c:pt>
                <c:pt idx="621">
                  <c:v>78934292.516305223</c:v>
                </c:pt>
                <c:pt idx="622">
                  <c:v>78934292.516305223</c:v>
                </c:pt>
                <c:pt idx="623">
                  <c:v>78934292.516305223</c:v>
                </c:pt>
                <c:pt idx="624">
                  <c:v>78934292.516305223</c:v>
                </c:pt>
                <c:pt idx="625">
                  <c:v>78934292.516305223</c:v>
                </c:pt>
                <c:pt idx="626">
                  <c:v>78934292.516305223</c:v>
                </c:pt>
                <c:pt idx="627">
                  <c:v>78934292.516305223</c:v>
                </c:pt>
                <c:pt idx="628">
                  <c:v>78934292.516305223</c:v>
                </c:pt>
                <c:pt idx="629">
                  <c:v>78934292.516305223</c:v>
                </c:pt>
                <c:pt idx="630">
                  <c:v>78934292.516305223</c:v>
                </c:pt>
                <c:pt idx="631">
                  <c:v>78934292.516305223</c:v>
                </c:pt>
                <c:pt idx="632">
                  <c:v>78934292.516305223</c:v>
                </c:pt>
                <c:pt idx="633">
                  <c:v>78934292.516305223</c:v>
                </c:pt>
                <c:pt idx="634">
                  <c:v>78934292.516305223</c:v>
                </c:pt>
                <c:pt idx="635">
                  <c:v>78934292.516305223</c:v>
                </c:pt>
                <c:pt idx="636">
                  <c:v>78934292.516305223</c:v>
                </c:pt>
                <c:pt idx="637">
                  <c:v>78934292.516305223</c:v>
                </c:pt>
                <c:pt idx="638">
                  <c:v>78934292.516305223</c:v>
                </c:pt>
                <c:pt idx="639">
                  <c:v>78934292.516305223</c:v>
                </c:pt>
                <c:pt idx="640">
                  <c:v>78934292.516305223</c:v>
                </c:pt>
                <c:pt idx="641">
                  <c:v>78934292.516305223</c:v>
                </c:pt>
                <c:pt idx="642">
                  <c:v>78934292.516305223</c:v>
                </c:pt>
                <c:pt idx="643">
                  <c:v>78934292.516305223</c:v>
                </c:pt>
                <c:pt idx="644">
                  <c:v>78934292.516305223</c:v>
                </c:pt>
                <c:pt idx="645">
                  <c:v>78934292.516305223</c:v>
                </c:pt>
                <c:pt idx="646">
                  <c:v>78934292.516305223</c:v>
                </c:pt>
                <c:pt idx="647">
                  <c:v>78934292.516305223</c:v>
                </c:pt>
                <c:pt idx="648">
                  <c:v>78934292.516305223</c:v>
                </c:pt>
                <c:pt idx="649">
                  <c:v>78934292.516305223</c:v>
                </c:pt>
                <c:pt idx="650">
                  <c:v>78934292.516305223</c:v>
                </c:pt>
                <c:pt idx="651">
                  <c:v>78934292.516305223</c:v>
                </c:pt>
                <c:pt idx="652">
                  <c:v>78934292.516305223</c:v>
                </c:pt>
                <c:pt idx="653">
                  <c:v>78934292.516305223</c:v>
                </c:pt>
                <c:pt idx="654">
                  <c:v>78934292.516305223</c:v>
                </c:pt>
                <c:pt idx="655">
                  <c:v>78934292.516305223</c:v>
                </c:pt>
                <c:pt idx="656">
                  <c:v>78934292.516305223</c:v>
                </c:pt>
                <c:pt idx="657">
                  <c:v>78934292.516305223</c:v>
                </c:pt>
                <c:pt idx="658">
                  <c:v>78934292.516305223</c:v>
                </c:pt>
                <c:pt idx="659">
                  <c:v>78934292.516305223</c:v>
                </c:pt>
                <c:pt idx="660">
                  <c:v>78934292.516305223</c:v>
                </c:pt>
                <c:pt idx="661">
                  <c:v>78934292.516305223</c:v>
                </c:pt>
                <c:pt idx="662">
                  <c:v>78934292.516305223</c:v>
                </c:pt>
                <c:pt idx="663">
                  <c:v>78934292.516305223</c:v>
                </c:pt>
                <c:pt idx="664">
                  <c:v>78934292.516305223</c:v>
                </c:pt>
                <c:pt idx="665">
                  <c:v>78934292.516305223</c:v>
                </c:pt>
                <c:pt idx="666">
                  <c:v>78934292.516305223</c:v>
                </c:pt>
                <c:pt idx="667">
                  <c:v>78934292.516305223</c:v>
                </c:pt>
                <c:pt idx="668">
                  <c:v>78934292.516305223</c:v>
                </c:pt>
                <c:pt idx="669">
                  <c:v>78934292.516305223</c:v>
                </c:pt>
                <c:pt idx="670">
                  <c:v>78934292.516305223</c:v>
                </c:pt>
                <c:pt idx="671">
                  <c:v>78934292.516305223</c:v>
                </c:pt>
                <c:pt idx="672">
                  <c:v>78934292.516305223</c:v>
                </c:pt>
                <c:pt idx="673">
                  <c:v>78934292.516305223</c:v>
                </c:pt>
                <c:pt idx="674">
                  <c:v>78934292.516305223</c:v>
                </c:pt>
                <c:pt idx="675">
                  <c:v>78934292.516305223</c:v>
                </c:pt>
                <c:pt idx="676">
                  <c:v>78934292.516305223</c:v>
                </c:pt>
                <c:pt idx="677">
                  <c:v>78934292.516305223</c:v>
                </c:pt>
                <c:pt idx="678">
                  <c:v>78934292.516305223</c:v>
                </c:pt>
                <c:pt idx="679">
                  <c:v>78934292.516305223</c:v>
                </c:pt>
                <c:pt idx="680">
                  <c:v>78934292.516305223</c:v>
                </c:pt>
                <c:pt idx="681">
                  <c:v>78934292.516305223</c:v>
                </c:pt>
                <c:pt idx="682">
                  <c:v>78934292.516305223</c:v>
                </c:pt>
                <c:pt idx="683">
                  <c:v>78934292.516305223</c:v>
                </c:pt>
                <c:pt idx="684">
                  <c:v>78934292.516305223</c:v>
                </c:pt>
                <c:pt idx="685">
                  <c:v>78934292.516305223</c:v>
                </c:pt>
                <c:pt idx="686">
                  <c:v>78934292.516305223</c:v>
                </c:pt>
                <c:pt idx="687">
                  <c:v>78934292.516305223</c:v>
                </c:pt>
                <c:pt idx="688">
                  <c:v>78934292.516305223</c:v>
                </c:pt>
                <c:pt idx="689">
                  <c:v>78934292.516305223</c:v>
                </c:pt>
                <c:pt idx="690">
                  <c:v>78934292.516305223</c:v>
                </c:pt>
                <c:pt idx="691">
                  <c:v>78934292.516305223</c:v>
                </c:pt>
                <c:pt idx="692">
                  <c:v>78934292.516305223</c:v>
                </c:pt>
                <c:pt idx="693">
                  <c:v>78934292.516305223</c:v>
                </c:pt>
                <c:pt idx="694">
                  <c:v>78934292.516305223</c:v>
                </c:pt>
                <c:pt idx="695">
                  <c:v>78934292.516305223</c:v>
                </c:pt>
                <c:pt idx="696">
                  <c:v>78934292.516305223</c:v>
                </c:pt>
                <c:pt idx="697">
                  <c:v>78934292.516305223</c:v>
                </c:pt>
                <c:pt idx="698">
                  <c:v>78934292.516305223</c:v>
                </c:pt>
                <c:pt idx="699">
                  <c:v>78934292.516305223</c:v>
                </c:pt>
                <c:pt idx="700">
                  <c:v>78934292.516305223</c:v>
                </c:pt>
                <c:pt idx="701">
                  <c:v>78934292.516305223</c:v>
                </c:pt>
                <c:pt idx="702">
                  <c:v>78934292.516305223</c:v>
                </c:pt>
                <c:pt idx="703">
                  <c:v>78934292.516305223</c:v>
                </c:pt>
                <c:pt idx="704">
                  <c:v>78934292.516305223</c:v>
                </c:pt>
                <c:pt idx="705">
                  <c:v>78934292.516305223</c:v>
                </c:pt>
                <c:pt idx="706">
                  <c:v>78934292.516305223</c:v>
                </c:pt>
                <c:pt idx="707">
                  <c:v>78934292.516305223</c:v>
                </c:pt>
                <c:pt idx="708">
                  <c:v>78934292.516305223</c:v>
                </c:pt>
                <c:pt idx="709">
                  <c:v>78934292.516305223</c:v>
                </c:pt>
                <c:pt idx="710">
                  <c:v>78934292.516305223</c:v>
                </c:pt>
                <c:pt idx="711">
                  <c:v>78934292.516305223</c:v>
                </c:pt>
                <c:pt idx="712">
                  <c:v>78934292.516305223</c:v>
                </c:pt>
                <c:pt idx="713">
                  <c:v>78934292.516305223</c:v>
                </c:pt>
                <c:pt idx="714">
                  <c:v>78934292.516305223</c:v>
                </c:pt>
                <c:pt idx="715">
                  <c:v>78934292.516305223</c:v>
                </c:pt>
                <c:pt idx="716">
                  <c:v>78934292.516305223</c:v>
                </c:pt>
                <c:pt idx="717">
                  <c:v>78934292.516305223</c:v>
                </c:pt>
                <c:pt idx="718">
                  <c:v>78934292.516305223</c:v>
                </c:pt>
                <c:pt idx="719">
                  <c:v>78934292.516305223</c:v>
                </c:pt>
                <c:pt idx="720">
                  <c:v>78934292.516305223</c:v>
                </c:pt>
                <c:pt idx="721">
                  <c:v>78934292.516305223</c:v>
                </c:pt>
                <c:pt idx="722">
                  <c:v>78934292.516305223</c:v>
                </c:pt>
                <c:pt idx="723">
                  <c:v>78934292.516305223</c:v>
                </c:pt>
                <c:pt idx="724">
                  <c:v>78934292.516305223</c:v>
                </c:pt>
                <c:pt idx="725">
                  <c:v>78934292.516305223</c:v>
                </c:pt>
                <c:pt idx="726">
                  <c:v>78934292.516305223</c:v>
                </c:pt>
                <c:pt idx="727">
                  <c:v>78934292.516305223</c:v>
                </c:pt>
                <c:pt idx="728">
                  <c:v>78934292.516305223</c:v>
                </c:pt>
                <c:pt idx="729">
                  <c:v>78934292.516305223</c:v>
                </c:pt>
                <c:pt idx="730">
                  <c:v>78934292.516305223</c:v>
                </c:pt>
                <c:pt idx="731">
                  <c:v>78934292.516305223</c:v>
                </c:pt>
                <c:pt idx="732">
                  <c:v>78934292.516305223</c:v>
                </c:pt>
                <c:pt idx="733">
                  <c:v>78934292.516305223</c:v>
                </c:pt>
                <c:pt idx="734">
                  <c:v>78934292.516305223</c:v>
                </c:pt>
                <c:pt idx="735">
                  <c:v>78934292.516305223</c:v>
                </c:pt>
                <c:pt idx="736">
                  <c:v>78934292.516305223</c:v>
                </c:pt>
                <c:pt idx="737">
                  <c:v>78934292.516305223</c:v>
                </c:pt>
                <c:pt idx="738">
                  <c:v>78934292.516305223</c:v>
                </c:pt>
                <c:pt idx="739">
                  <c:v>78934292.516305223</c:v>
                </c:pt>
                <c:pt idx="740">
                  <c:v>78934292.516305223</c:v>
                </c:pt>
                <c:pt idx="741">
                  <c:v>78934292.516305223</c:v>
                </c:pt>
                <c:pt idx="742">
                  <c:v>78934292.516305223</c:v>
                </c:pt>
                <c:pt idx="743">
                  <c:v>78934292.516305223</c:v>
                </c:pt>
                <c:pt idx="744">
                  <c:v>78934292.516305223</c:v>
                </c:pt>
                <c:pt idx="745">
                  <c:v>78934292.516305223</c:v>
                </c:pt>
                <c:pt idx="746">
                  <c:v>78934292.516305223</c:v>
                </c:pt>
                <c:pt idx="747">
                  <c:v>78934292.516305223</c:v>
                </c:pt>
                <c:pt idx="748">
                  <c:v>78934292.516305223</c:v>
                </c:pt>
                <c:pt idx="749">
                  <c:v>78934292.516305223</c:v>
                </c:pt>
                <c:pt idx="750">
                  <c:v>78934292.516305223</c:v>
                </c:pt>
                <c:pt idx="751">
                  <c:v>78934292.516305223</c:v>
                </c:pt>
                <c:pt idx="752">
                  <c:v>78934292.516305223</c:v>
                </c:pt>
                <c:pt idx="753">
                  <c:v>78934292.516305223</c:v>
                </c:pt>
                <c:pt idx="754">
                  <c:v>78934292.516305223</c:v>
                </c:pt>
                <c:pt idx="755">
                  <c:v>78934292.516305223</c:v>
                </c:pt>
                <c:pt idx="756">
                  <c:v>78934292.516305223</c:v>
                </c:pt>
                <c:pt idx="757">
                  <c:v>78934292.516305223</c:v>
                </c:pt>
                <c:pt idx="758">
                  <c:v>78934292.516305223</c:v>
                </c:pt>
                <c:pt idx="759">
                  <c:v>78934292.516305223</c:v>
                </c:pt>
                <c:pt idx="760">
                  <c:v>78934292.516305223</c:v>
                </c:pt>
                <c:pt idx="761">
                  <c:v>78934292.516305223</c:v>
                </c:pt>
                <c:pt idx="762">
                  <c:v>78934292.516305223</c:v>
                </c:pt>
                <c:pt idx="763">
                  <c:v>78934292.516305223</c:v>
                </c:pt>
                <c:pt idx="764">
                  <c:v>78934292.516305223</c:v>
                </c:pt>
                <c:pt idx="765">
                  <c:v>78934292.516305223</c:v>
                </c:pt>
                <c:pt idx="766">
                  <c:v>78934292.516305223</c:v>
                </c:pt>
                <c:pt idx="767">
                  <c:v>78934292.516305223</c:v>
                </c:pt>
                <c:pt idx="768">
                  <c:v>78934292.516305223</c:v>
                </c:pt>
                <c:pt idx="769">
                  <c:v>78934292.516305223</c:v>
                </c:pt>
                <c:pt idx="770">
                  <c:v>78934292.516305223</c:v>
                </c:pt>
                <c:pt idx="771">
                  <c:v>78934292.516305223</c:v>
                </c:pt>
                <c:pt idx="772">
                  <c:v>78934292.516305223</c:v>
                </c:pt>
                <c:pt idx="773">
                  <c:v>78934292.516305223</c:v>
                </c:pt>
                <c:pt idx="774">
                  <c:v>78934292.516305223</c:v>
                </c:pt>
                <c:pt idx="775">
                  <c:v>78934292.516305223</c:v>
                </c:pt>
                <c:pt idx="776">
                  <c:v>78934292.516305223</c:v>
                </c:pt>
                <c:pt idx="777">
                  <c:v>78934292.516305223</c:v>
                </c:pt>
                <c:pt idx="778">
                  <c:v>78934292.516305223</c:v>
                </c:pt>
                <c:pt idx="779">
                  <c:v>78934292.516305223</c:v>
                </c:pt>
                <c:pt idx="780">
                  <c:v>78934292.516305223</c:v>
                </c:pt>
                <c:pt idx="781">
                  <c:v>78934292.516305223</c:v>
                </c:pt>
                <c:pt idx="782">
                  <c:v>78934292.516305223</c:v>
                </c:pt>
                <c:pt idx="783">
                  <c:v>78934292.516305223</c:v>
                </c:pt>
                <c:pt idx="784">
                  <c:v>78934292.516305223</c:v>
                </c:pt>
                <c:pt idx="785">
                  <c:v>78934292.516305223</c:v>
                </c:pt>
                <c:pt idx="786">
                  <c:v>78934292.516305223</c:v>
                </c:pt>
                <c:pt idx="787">
                  <c:v>78934292.516305223</c:v>
                </c:pt>
                <c:pt idx="788">
                  <c:v>78934292.516305223</c:v>
                </c:pt>
                <c:pt idx="789">
                  <c:v>78934292.516305223</c:v>
                </c:pt>
                <c:pt idx="790">
                  <c:v>78934292.516305223</c:v>
                </c:pt>
                <c:pt idx="791">
                  <c:v>78934292.516305223</c:v>
                </c:pt>
                <c:pt idx="792">
                  <c:v>78934292.516305223</c:v>
                </c:pt>
                <c:pt idx="793">
                  <c:v>78934292.516305223</c:v>
                </c:pt>
                <c:pt idx="794">
                  <c:v>78934292.516305223</c:v>
                </c:pt>
                <c:pt idx="795">
                  <c:v>78934292.516305223</c:v>
                </c:pt>
                <c:pt idx="796">
                  <c:v>78934292.516305223</c:v>
                </c:pt>
                <c:pt idx="797">
                  <c:v>78934292.516305223</c:v>
                </c:pt>
                <c:pt idx="798">
                  <c:v>78934292.516305223</c:v>
                </c:pt>
                <c:pt idx="799">
                  <c:v>78934292.516305223</c:v>
                </c:pt>
                <c:pt idx="800">
                  <c:v>78934292.516305223</c:v>
                </c:pt>
                <c:pt idx="801">
                  <c:v>78934292.516305223</c:v>
                </c:pt>
                <c:pt idx="802">
                  <c:v>78934292.516305223</c:v>
                </c:pt>
                <c:pt idx="803">
                  <c:v>78934292.516305223</c:v>
                </c:pt>
                <c:pt idx="804">
                  <c:v>78934292.516305223</c:v>
                </c:pt>
                <c:pt idx="805">
                  <c:v>78934292.516305223</c:v>
                </c:pt>
                <c:pt idx="806">
                  <c:v>78934292.516305223</c:v>
                </c:pt>
                <c:pt idx="807">
                  <c:v>78934292.516305223</c:v>
                </c:pt>
                <c:pt idx="808">
                  <c:v>78934292.516305223</c:v>
                </c:pt>
                <c:pt idx="809">
                  <c:v>78934292.516305223</c:v>
                </c:pt>
                <c:pt idx="810">
                  <c:v>78934292.516305223</c:v>
                </c:pt>
                <c:pt idx="811">
                  <c:v>78934292.516305223</c:v>
                </c:pt>
                <c:pt idx="812">
                  <c:v>78934292.516305223</c:v>
                </c:pt>
                <c:pt idx="813">
                  <c:v>78934292.516305223</c:v>
                </c:pt>
                <c:pt idx="814">
                  <c:v>78934292.516305223</c:v>
                </c:pt>
                <c:pt idx="815">
                  <c:v>78934292.516305223</c:v>
                </c:pt>
                <c:pt idx="816">
                  <c:v>78934292.516305223</c:v>
                </c:pt>
                <c:pt idx="817">
                  <c:v>78934292.516305223</c:v>
                </c:pt>
                <c:pt idx="818">
                  <c:v>78934292.516305223</c:v>
                </c:pt>
                <c:pt idx="819">
                  <c:v>78934292.516305223</c:v>
                </c:pt>
                <c:pt idx="820">
                  <c:v>78934292.516305223</c:v>
                </c:pt>
                <c:pt idx="821">
                  <c:v>78934292.516305223</c:v>
                </c:pt>
                <c:pt idx="822">
                  <c:v>78934292.516305223</c:v>
                </c:pt>
                <c:pt idx="823">
                  <c:v>78934292.516305223</c:v>
                </c:pt>
                <c:pt idx="824">
                  <c:v>78934292.516305223</c:v>
                </c:pt>
                <c:pt idx="825">
                  <c:v>78934292.516305223</c:v>
                </c:pt>
                <c:pt idx="826">
                  <c:v>78934292.516305223</c:v>
                </c:pt>
                <c:pt idx="827">
                  <c:v>78934292.516305223</c:v>
                </c:pt>
                <c:pt idx="828">
                  <c:v>78934292.516305223</c:v>
                </c:pt>
                <c:pt idx="829">
                  <c:v>78934292.516305223</c:v>
                </c:pt>
                <c:pt idx="830">
                  <c:v>78934292.516305223</c:v>
                </c:pt>
                <c:pt idx="831">
                  <c:v>78934292.516305223</c:v>
                </c:pt>
                <c:pt idx="832">
                  <c:v>78934292.516305223</c:v>
                </c:pt>
                <c:pt idx="833">
                  <c:v>78934292.516305223</c:v>
                </c:pt>
                <c:pt idx="834">
                  <c:v>78934292.516305223</c:v>
                </c:pt>
                <c:pt idx="835">
                  <c:v>78934292.516305223</c:v>
                </c:pt>
                <c:pt idx="836">
                  <c:v>78934292.516305223</c:v>
                </c:pt>
                <c:pt idx="837">
                  <c:v>78934292.516305223</c:v>
                </c:pt>
                <c:pt idx="838">
                  <c:v>78934292.516305223</c:v>
                </c:pt>
                <c:pt idx="839">
                  <c:v>78934292.516305223</c:v>
                </c:pt>
                <c:pt idx="840">
                  <c:v>78934292.516305223</c:v>
                </c:pt>
                <c:pt idx="841">
                  <c:v>78934292.516305223</c:v>
                </c:pt>
                <c:pt idx="842">
                  <c:v>78934292.516305223</c:v>
                </c:pt>
                <c:pt idx="843">
                  <c:v>78934292.516305223</c:v>
                </c:pt>
                <c:pt idx="844">
                  <c:v>78934292.516305223</c:v>
                </c:pt>
                <c:pt idx="845">
                  <c:v>78934292.516305223</c:v>
                </c:pt>
                <c:pt idx="846">
                  <c:v>78934292.516305223</c:v>
                </c:pt>
                <c:pt idx="847">
                  <c:v>78934292.516305223</c:v>
                </c:pt>
                <c:pt idx="848">
                  <c:v>78934292.516305223</c:v>
                </c:pt>
                <c:pt idx="849">
                  <c:v>78934292.516305223</c:v>
                </c:pt>
                <c:pt idx="850">
                  <c:v>78934292.516305223</c:v>
                </c:pt>
                <c:pt idx="851">
                  <c:v>78934292.516305223</c:v>
                </c:pt>
                <c:pt idx="852">
                  <c:v>78934292.516305223</c:v>
                </c:pt>
                <c:pt idx="853">
                  <c:v>78934292.516305223</c:v>
                </c:pt>
                <c:pt idx="854">
                  <c:v>78934292.516305223</c:v>
                </c:pt>
                <c:pt idx="855">
                  <c:v>78934292.516305223</c:v>
                </c:pt>
                <c:pt idx="856">
                  <c:v>78934292.516305223</c:v>
                </c:pt>
                <c:pt idx="857">
                  <c:v>78934292.516305223</c:v>
                </c:pt>
                <c:pt idx="858">
                  <c:v>78934292.516305223</c:v>
                </c:pt>
                <c:pt idx="859">
                  <c:v>78934292.516305223</c:v>
                </c:pt>
                <c:pt idx="860">
                  <c:v>78934292.516305223</c:v>
                </c:pt>
                <c:pt idx="861">
                  <c:v>78934292.516305223</c:v>
                </c:pt>
                <c:pt idx="862">
                  <c:v>78934292.516305223</c:v>
                </c:pt>
                <c:pt idx="863">
                  <c:v>78934292.516305223</c:v>
                </c:pt>
                <c:pt idx="864">
                  <c:v>78934292.516305223</c:v>
                </c:pt>
                <c:pt idx="865">
                  <c:v>78934292.516305223</c:v>
                </c:pt>
                <c:pt idx="866">
                  <c:v>78934292.516305223</c:v>
                </c:pt>
                <c:pt idx="867">
                  <c:v>78934292.516305223</c:v>
                </c:pt>
                <c:pt idx="868">
                  <c:v>78934292.516305223</c:v>
                </c:pt>
                <c:pt idx="869">
                  <c:v>78934292.516305223</c:v>
                </c:pt>
                <c:pt idx="870">
                  <c:v>78934292.516305223</c:v>
                </c:pt>
                <c:pt idx="871">
                  <c:v>78934292.516305223</c:v>
                </c:pt>
                <c:pt idx="872">
                  <c:v>78934292.516305223</c:v>
                </c:pt>
                <c:pt idx="873">
                  <c:v>78934292.516305223</c:v>
                </c:pt>
                <c:pt idx="874">
                  <c:v>78934292.516305223</c:v>
                </c:pt>
                <c:pt idx="875">
                  <c:v>78934292.516305223</c:v>
                </c:pt>
                <c:pt idx="876">
                  <c:v>78934292.516305223</c:v>
                </c:pt>
                <c:pt idx="877">
                  <c:v>78934292.516305223</c:v>
                </c:pt>
                <c:pt idx="878">
                  <c:v>78934292.516305223</c:v>
                </c:pt>
                <c:pt idx="879">
                  <c:v>78934292.516305223</c:v>
                </c:pt>
                <c:pt idx="880">
                  <c:v>78934292.516305223</c:v>
                </c:pt>
                <c:pt idx="881">
                  <c:v>78934292.516305223</c:v>
                </c:pt>
                <c:pt idx="882">
                  <c:v>78934292.516305223</c:v>
                </c:pt>
                <c:pt idx="883">
                  <c:v>78934292.516305223</c:v>
                </c:pt>
                <c:pt idx="884">
                  <c:v>78934292.516305223</c:v>
                </c:pt>
                <c:pt idx="885">
                  <c:v>78934292.516305223</c:v>
                </c:pt>
                <c:pt idx="886">
                  <c:v>78934292.516305223</c:v>
                </c:pt>
                <c:pt idx="887">
                  <c:v>78934292.516305223</c:v>
                </c:pt>
                <c:pt idx="888">
                  <c:v>78934292.516305223</c:v>
                </c:pt>
                <c:pt idx="889">
                  <c:v>78934292.516305223</c:v>
                </c:pt>
                <c:pt idx="890">
                  <c:v>78934292.516305223</c:v>
                </c:pt>
                <c:pt idx="891">
                  <c:v>78934292.516305223</c:v>
                </c:pt>
                <c:pt idx="892">
                  <c:v>78934292.516305223</c:v>
                </c:pt>
                <c:pt idx="893">
                  <c:v>78934292.516305223</c:v>
                </c:pt>
                <c:pt idx="894">
                  <c:v>78934292.516305223</c:v>
                </c:pt>
                <c:pt idx="895">
                  <c:v>78934292.516305223</c:v>
                </c:pt>
                <c:pt idx="896">
                  <c:v>78934292.516305223</c:v>
                </c:pt>
                <c:pt idx="897">
                  <c:v>78934292.516305223</c:v>
                </c:pt>
                <c:pt idx="898">
                  <c:v>78934292.516305223</c:v>
                </c:pt>
                <c:pt idx="899">
                  <c:v>78934292.516305223</c:v>
                </c:pt>
                <c:pt idx="900">
                  <c:v>78934292.516305223</c:v>
                </c:pt>
                <c:pt idx="901">
                  <c:v>78934292.516305223</c:v>
                </c:pt>
                <c:pt idx="902">
                  <c:v>78934292.516305223</c:v>
                </c:pt>
                <c:pt idx="903">
                  <c:v>78934292.516305223</c:v>
                </c:pt>
                <c:pt idx="904">
                  <c:v>78934292.516305223</c:v>
                </c:pt>
                <c:pt idx="905">
                  <c:v>78934292.516305223</c:v>
                </c:pt>
                <c:pt idx="906">
                  <c:v>78934292.516305223</c:v>
                </c:pt>
                <c:pt idx="907">
                  <c:v>78934292.516305223</c:v>
                </c:pt>
                <c:pt idx="908">
                  <c:v>78934292.516305223</c:v>
                </c:pt>
                <c:pt idx="909">
                  <c:v>78934292.516305223</c:v>
                </c:pt>
                <c:pt idx="910">
                  <c:v>78934292.516305223</c:v>
                </c:pt>
                <c:pt idx="911">
                  <c:v>78934292.516305223</c:v>
                </c:pt>
                <c:pt idx="912">
                  <c:v>78934292.516305223</c:v>
                </c:pt>
                <c:pt idx="913">
                  <c:v>78934292.516305223</c:v>
                </c:pt>
                <c:pt idx="914">
                  <c:v>78934292.516305223</c:v>
                </c:pt>
                <c:pt idx="915">
                  <c:v>78934292.516305223</c:v>
                </c:pt>
                <c:pt idx="916">
                  <c:v>78934292.516305223</c:v>
                </c:pt>
                <c:pt idx="917">
                  <c:v>78934292.516305223</c:v>
                </c:pt>
                <c:pt idx="918">
                  <c:v>78934292.516305223</c:v>
                </c:pt>
                <c:pt idx="919">
                  <c:v>78934292.516305223</c:v>
                </c:pt>
                <c:pt idx="920">
                  <c:v>78934292.516305223</c:v>
                </c:pt>
                <c:pt idx="921">
                  <c:v>78934292.516305223</c:v>
                </c:pt>
                <c:pt idx="922">
                  <c:v>78934292.516305223</c:v>
                </c:pt>
                <c:pt idx="923">
                  <c:v>78934292.516305223</c:v>
                </c:pt>
                <c:pt idx="924">
                  <c:v>78934292.516305223</c:v>
                </c:pt>
                <c:pt idx="925">
                  <c:v>78934292.516305223</c:v>
                </c:pt>
                <c:pt idx="926">
                  <c:v>78934292.516305223</c:v>
                </c:pt>
                <c:pt idx="927">
                  <c:v>78934292.516305223</c:v>
                </c:pt>
                <c:pt idx="928">
                  <c:v>78934292.516305223</c:v>
                </c:pt>
                <c:pt idx="929">
                  <c:v>78934292.516305223</c:v>
                </c:pt>
                <c:pt idx="930">
                  <c:v>78934292.516305223</c:v>
                </c:pt>
                <c:pt idx="931">
                  <c:v>78934292.516305223</c:v>
                </c:pt>
                <c:pt idx="932">
                  <c:v>78934292.516305223</c:v>
                </c:pt>
                <c:pt idx="933">
                  <c:v>78934292.516305223</c:v>
                </c:pt>
                <c:pt idx="934">
                  <c:v>78934292.516305223</c:v>
                </c:pt>
                <c:pt idx="935">
                  <c:v>78934292.516305223</c:v>
                </c:pt>
                <c:pt idx="936">
                  <c:v>78934292.516305223</c:v>
                </c:pt>
                <c:pt idx="937">
                  <c:v>78934292.516305223</c:v>
                </c:pt>
                <c:pt idx="938">
                  <c:v>78934292.516305223</c:v>
                </c:pt>
                <c:pt idx="939">
                  <c:v>78934292.516305223</c:v>
                </c:pt>
                <c:pt idx="940">
                  <c:v>78934292.516305223</c:v>
                </c:pt>
                <c:pt idx="941">
                  <c:v>78934292.516305223</c:v>
                </c:pt>
                <c:pt idx="942">
                  <c:v>78934292.516305223</c:v>
                </c:pt>
                <c:pt idx="943">
                  <c:v>78934292.516305223</c:v>
                </c:pt>
                <c:pt idx="944">
                  <c:v>78934292.516305223</c:v>
                </c:pt>
                <c:pt idx="945">
                  <c:v>78934292.516305223</c:v>
                </c:pt>
                <c:pt idx="946">
                  <c:v>78934292.516305223</c:v>
                </c:pt>
                <c:pt idx="947">
                  <c:v>78934292.516305223</c:v>
                </c:pt>
                <c:pt idx="948">
                  <c:v>78934292.516305223</c:v>
                </c:pt>
                <c:pt idx="949">
                  <c:v>78934292.516305223</c:v>
                </c:pt>
                <c:pt idx="950">
                  <c:v>78934292.516305223</c:v>
                </c:pt>
                <c:pt idx="951">
                  <c:v>78934292.516305223</c:v>
                </c:pt>
                <c:pt idx="952">
                  <c:v>78934292.516305223</c:v>
                </c:pt>
                <c:pt idx="953">
                  <c:v>78934292.516305223</c:v>
                </c:pt>
                <c:pt idx="954">
                  <c:v>78934292.516305223</c:v>
                </c:pt>
                <c:pt idx="955">
                  <c:v>78934292.516305223</c:v>
                </c:pt>
                <c:pt idx="956">
                  <c:v>78934292.516305223</c:v>
                </c:pt>
                <c:pt idx="957">
                  <c:v>78934292.516305223</c:v>
                </c:pt>
                <c:pt idx="958">
                  <c:v>78934292.516305223</c:v>
                </c:pt>
                <c:pt idx="959">
                  <c:v>78934292.516305223</c:v>
                </c:pt>
                <c:pt idx="960">
                  <c:v>78934292.516305223</c:v>
                </c:pt>
                <c:pt idx="961">
                  <c:v>78934292.516305223</c:v>
                </c:pt>
                <c:pt idx="962">
                  <c:v>78934292.516305223</c:v>
                </c:pt>
                <c:pt idx="963">
                  <c:v>78934292.516305223</c:v>
                </c:pt>
                <c:pt idx="964">
                  <c:v>78934292.516305223</c:v>
                </c:pt>
                <c:pt idx="965">
                  <c:v>78934292.516305223</c:v>
                </c:pt>
                <c:pt idx="966">
                  <c:v>78934292.516305223</c:v>
                </c:pt>
                <c:pt idx="967">
                  <c:v>78934292.516305223</c:v>
                </c:pt>
                <c:pt idx="968">
                  <c:v>78934292.516305223</c:v>
                </c:pt>
                <c:pt idx="969">
                  <c:v>78934292.516305223</c:v>
                </c:pt>
                <c:pt idx="970">
                  <c:v>78934292.516305223</c:v>
                </c:pt>
                <c:pt idx="971">
                  <c:v>78934292.516305223</c:v>
                </c:pt>
                <c:pt idx="972">
                  <c:v>78934292.516305223</c:v>
                </c:pt>
                <c:pt idx="973">
                  <c:v>78934292.516305223</c:v>
                </c:pt>
                <c:pt idx="974">
                  <c:v>78934292.516305223</c:v>
                </c:pt>
                <c:pt idx="975">
                  <c:v>78934292.516305223</c:v>
                </c:pt>
                <c:pt idx="976">
                  <c:v>78934292.516305223</c:v>
                </c:pt>
                <c:pt idx="977">
                  <c:v>78934292.516305223</c:v>
                </c:pt>
                <c:pt idx="978">
                  <c:v>78934292.516305223</c:v>
                </c:pt>
                <c:pt idx="979">
                  <c:v>78934292.516305223</c:v>
                </c:pt>
                <c:pt idx="980">
                  <c:v>78934292.516305223</c:v>
                </c:pt>
                <c:pt idx="981">
                  <c:v>78934292.516305223</c:v>
                </c:pt>
                <c:pt idx="982">
                  <c:v>78934292.516305223</c:v>
                </c:pt>
                <c:pt idx="983">
                  <c:v>78934292.516305223</c:v>
                </c:pt>
                <c:pt idx="984">
                  <c:v>78934292.516305223</c:v>
                </c:pt>
                <c:pt idx="985">
                  <c:v>78934292.516305223</c:v>
                </c:pt>
                <c:pt idx="986">
                  <c:v>78934292.516305223</c:v>
                </c:pt>
                <c:pt idx="987">
                  <c:v>78934292.516305223</c:v>
                </c:pt>
                <c:pt idx="988">
                  <c:v>78934292.516305223</c:v>
                </c:pt>
                <c:pt idx="989">
                  <c:v>78934292.516305223</c:v>
                </c:pt>
                <c:pt idx="990">
                  <c:v>78934292.516305223</c:v>
                </c:pt>
                <c:pt idx="991">
                  <c:v>78934292.516305223</c:v>
                </c:pt>
                <c:pt idx="992">
                  <c:v>78934292.516305223</c:v>
                </c:pt>
                <c:pt idx="993">
                  <c:v>78934292.516305223</c:v>
                </c:pt>
                <c:pt idx="994">
                  <c:v>78934292.516305223</c:v>
                </c:pt>
                <c:pt idx="995">
                  <c:v>78934292.516305223</c:v>
                </c:pt>
                <c:pt idx="996">
                  <c:v>78934292.516305223</c:v>
                </c:pt>
                <c:pt idx="997">
                  <c:v>78934292.516305223</c:v>
                </c:pt>
                <c:pt idx="998">
                  <c:v>78934292.516305223</c:v>
                </c:pt>
                <c:pt idx="999">
                  <c:v>78934292.516305223</c:v>
                </c:pt>
              </c:numCache>
            </c:numRef>
          </c:xVal>
          <c:yVal>
            <c:numRef>
              <c:f>'Expected Sales Forecast'!$R$178:$R$1177</c:f>
              <c:numCache>
                <c:formatCode>General</c:formatCode>
                <c:ptCount val="10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2.6036821850036922E-8</c:v>
                </c:pt>
                <c:pt idx="613">
                  <c:v>2.5811454307047039E-8</c:v>
                </c:pt>
                <c:pt idx="614">
                  <c:v>2.5586130864869314E-8</c:v>
                </c:pt>
                <c:pt idx="615">
                  <c:v>2.5360884570603914E-8</c:v>
                </c:pt>
                <c:pt idx="616">
                  <c:v>2.5135748164478638E-8</c:v>
                </c:pt>
                <c:pt idx="617">
                  <c:v>2.4910754072835491E-8</c:v>
                </c:pt>
                <c:pt idx="618">
                  <c:v>2.4685934401295513E-8</c:v>
                </c:pt>
                <c:pt idx="619">
                  <c:v>2.4461320928103644E-8</c:v>
                </c:pt>
                <c:pt idx="620">
                  <c:v>2.4236945097654693E-8</c:v>
                </c:pt>
                <c:pt idx="621">
                  <c:v>2.4012838014201863E-8</c:v>
                </c:pt>
                <c:pt idx="622">
                  <c:v>2.3789030435748865E-8</c:v>
                </c:pt>
                <c:pt idx="623">
                  <c:v>2.356555276812665E-8</c:v>
                </c:pt>
                <c:pt idx="624">
                  <c:v>2.3342435059255806E-8</c:v>
                </c:pt>
                <c:pt idx="625">
                  <c:v>2.311970699359525E-8</c:v>
                </c:pt>
                <c:pt idx="626">
                  <c:v>2.2897397886778103E-8</c:v>
                </c:pt>
                <c:pt idx="627">
                  <c:v>2.2675536680435306E-8</c:v>
                </c:pt>
                <c:pt idx="628">
                  <c:v>2.2454151937207452E-8</c:v>
                </c:pt>
                <c:pt idx="629">
                  <c:v>2.2233271835945278E-8</c:v>
                </c:pt>
                <c:pt idx="630">
                  <c:v>2.2012924167099142E-8</c:v>
                </c:pt>
                <c:pt idx="631">
                  <c:v>2.1793136328297671E-8</c:v>
                </c:pt>
                <c:pt idx="632">
                  <c:v>2.1573935320115646E-8</c:v>
                </c:pt>
                <c:pt idx="633">
                  <c:v>2.1355347742031219E-8</c:v>
                </c:pt>
                <c:pt idx="634">
                  <c:v>2.1137399788572279E-8</c:v>
                </c:pt>
                <c:pt idx="635">
                  <c:v>2.0920117245651852E-8</c:v>
                </c:pt>
                <c:pt idx="636">
                  <c:v>2.0703525487092218E-8</c:v>
                </c:pt>
                <c:pt idx="637">
                  <c:v>2.0487649471337329E-8</c:v>
                </c:pt>
                <c:pt idx="638">
                  <c:v>2.0272513738353137E-8</c:v>
                </c:pt>
                <c:pt idx="639">
                  <c:v>2.0058142406715187E-8</c:v>
                </c:pt>
                <c:pt idx="640">
                  <c:v>1.984455917088288E-8</c:v>
                </c:pt>
                <c:pt idx="641">
                  <c:v>1.9631787298659577E-8</c:v>
                </c:pt>
                <c:pt idx="642">
                  <c:v>1.9419849628837838E-8</c:v>
                </c:pt>
                <c:pt idx="643">
                  <c:v>1.9208768569028699E-8</c:v>
                </c:pt>
                <c:pt idx="644">
                  <c:v>1.8998566093674165E-8</c:v>
                </c:pt>
                <c:pt idx="645">
                  <c:v>1.8789263742241659E-8</c:v>
                </c:pt>
                <c:pt idx="646">
                  <c:v>1.8580882617599358E-8</c:v>
                </c:pt>
                <c:pt idx="647">
                  <c:v>1.8373443384571163E-8</c:v>
                </c:pt>
                <c:pt idx="648">
                  <c:v>1.8166966268669837E-8</c:v>
                </c:pt>
                <c:pt idx="649">
                  <c:v>1.79614710550071E-8</c:v>
                </c:pt>
                <c:pt idx="650">
                  <c:v>1.7756977087378987E-8</c:v>
                </c:pt>
                <c:pt idx="651">
                  <c:v>1.7553503267525086E-8</c:v>
                </c:pt>
                <c:pt idx="652">
                  <c:v>1.7351068054559857E-8</c:v>
                </c:pt>
                <c:pt idx="653">
                  <c:v>1.7149689464574465E-8</c:v>
                </c:pt>
                <c:pt idx="654">
                  <c:v>1.6949385070407234E-8</c:v>
                </c:pt>
                <c:pt idx="655">
                  <c:v>1.6750172001580977E-8</c:v>
                </c:pt>
                <c:pt idx="656">
                  <c:v>1.6552066944405234E-8</c:v>
                </c:pt>
                <c:pt idx="657">
                  <c:v>1.635508614224143E-8</c:v>
                </c:pt>
                <c:pt idx="658">
                  <c:v>1.6159245395929022E-8</c:v>
                </c:pt>
                <c:pt idx="659">
                  <c:v>1.5964560064370398E-8</c:v>
                </c:pt>
                <c:pt idx="660">
                  <c:v>1.5771045065272492E-8</c:v>
                </c:pt>
                <c:pt idx="661">
                  <c:v>1.5578714876042874E-8</c:v>
                </c:pt>
                <c:pt idx="662">
                  <c:v>1.5387583534838025E-8</c:v>
                </c:pt>
                <c:pt idx="663">
                  <c:v>1.5197664641761527E-8</c:v>
                </c:pt>
                <c:pt idx="664">
                  <c:v>1.500897136020981E-8</c:v>
                </c:pt>
                <c:pt idx="665">
                  <c:v>1.4821516418362999E-8</c:v>
                </c:pt>
                <c:pt idx="666">
                  <c:v>1.4635312110818457E-8</c:v>
                </c:pt>
                <c:pt idx="667">
                  <c:v>1.4450370300364518E-8</c:v>
                </c:pt>
                <c:pt idx="668">
                  <c:v>1.426670241989183E-8</c:v>
                </c:pt>
                <c:pt idx="669">
                  <c:v>1.4084319474439819E-8</c:v>
                </c:pt>
                <c:pt idx="670">
                  <c:v>1.3903232043375536E-8</c:v>
                </c:pt>
                <c:pt idx="671">
                  <c:v>1.3723450282702359E-8</c:v>
                </c:pt>
                <c:pt idx="672">
                  <c:v>1.3544983927495763E-8</c:v>
                </c:pt>
                <c:pt idx="673">
                  <c:v>1.336784229446351E-8</c:v>
                </c:pt>
                <c:pt idx="674">
                  <c:v>1.3192034284627501E-8</c:v>
                </c:pt>
                <c:pt idx="675">
                  <c:v>1.3017568386124476E-8</c:v>
                </c:pt>
                <c:pt idx="676">
                  <c:v>1.2844452677122801E-8</c:v>
                </c:pt>
                <c:pt idx="677">
                  <c:v>1.2672694828852544E-8</c:v>
                </c:pt>
                <c:pt idx="678">
                  <c:v>1.2502302108745917E-8</c:v>
                </c:pt>
                <c:pt idx="679">
                  <c:v>1.2333281383685316E-8</c:v>
                </c:pt>
                <c:pt idx="680">
                  <c:v>1.2165639123355988E-8</c:v>
                </c:pt>
                <c:pt idx="681">
                  <c:v>1.19993814037005E-8</c:v>
                </c:pt>
                <c:pt idx="682">
                  <c:v>1.1834513910472067E-8</c:v>
                </c:pt>
                <c:pt idx="683">
                  <c:v>1.167104194288383E-8</c:v>
                </c:pt>
                <c:pt idx="684">
                  <c:v>1.150897041735113E-8</c:v>
                </c:pt>
                <c:pt idx="685">
                  <c:v>1.1348303871323864E-8</c:v>
                </c:pt>
                <c:pt idx="686">
                  <c:v>1.1189046467205973E-8</c:v>
                </c:pt>
                <c:pt idx="687">
                  <c:v>1.1031201996359101E-8</c:v>
                </c:pt>
                <c:pt idx="688">
                  <c:v>1.087477388318747E-8</c:v>
                </c:pt>
                <c:pt idx="689">
                  <c:v>1.0719765189301053E-8</c:v>
                </c:pt>
                <c:pt idx="690">
                  <c:v>1.0566178617754035E-8</c:v>
                </c:pt>
                <c:pt idx="691">
                  <c:v>1.0414016517355672E-8</c:v>
                </c:pt>
                <c:pt idx="692">
                  <c:v>1.0263280887050555E-8</c:v>
                </c:pt>
                <c:pt idx="693">
                  <c:v>1.0113973380365373E-8</c:v>
                </c:pt>
                <c:pt idx="694">
                  <c:v>9.966095309919216E-9</c:v>
                </c:pt>
                <c:pt idx="695">
                  <c:v>9.8196476519945349E-9</c:v>
                </c:pt>
                <c:pt idx="696">
                  <c:v>9.6746310511658081E-9</c:v>
                </c:pt>
                <c:pt idx="697">
                  <c:v>9.5310458249830275E-9</c:v>
                </c:pt>
                <c:pt idx="698">
                  <c:v>9.3888919687071627E-9</c:v>
                </c:pt>
                <c:pt idx="699">
                  <c:v>9.2481691600946339E-9</c:v>
                </c:pt>
                <c:pt idx="700">
                  <c:v>9.108876764228066E-9</c:v>
                </c:pt>
                <c:pt idx="701">
                  <c:v>8.9710138383904142E-9</c:v>
                </c:pt>
                <c:pt idx="702">
                  <c:v>8.8345791369796362E-9</c:v>
                </c:pt>
                <c:pt idx="703">
                  <c:v>8.6995711164611927E-9</c:v>
                </c:pt>
                <c:pt idx="704">
                  <c:v>8.5659879403555413E-9</c:v>
                </c:pt>
                <c:pt idx="705">
                  <c:v>8.4338274842578836E-9</c:v>
                </c:pt>
                <c:pt idx="706">
                  <c:v>8.3030873408875059E-9</c:v>
                </c:pt>
                <c:pt idx="707">
                  <c:v>8.1737648251639298E-9</c:v>
                </c:pt>
                <c:pt idx="708">
                  <c:v>8.0458569793072817E-9</c:v>
                </c:pt>
                <c:pt idx="709">
                  <c:v>7.9193605779602098E-9</c:v>
                </c:pt>
                <c:pt idx="710">
                  <c:v>7.7942721333287357E-9</c:v>
                </c:pt>
                <c:pt idx="711">
                  <c:v>7.6705879003394872E-9</c:v>
                </c:pt>
                <c:pt idx="712">
                  <c:v>7.548303881810755E-9</c:v>
                </c:pt>
                <c:pt idx="713">
                  <c:v>7.4274158336348366E-9</c:v>
                </c:pt>
                <c:pt idx="714">
                  <c:v>7.3079192699692615E-9</c:v>
                </c:pt>
                <c:pt idx="715">
                  <c:v>7.1898094684343518E-9</c:v>
                </c:pt>
                <c:pt idx="716">
                  <c:v>7.0730814753148231E-9</c:v>
                </c:pt>
                <c:pt idx="717">
                  <c:v>6.9577301107629484E-9</c:v>
                </c:pt>
                <c:pt idx="718">
                  <c:v>6.8437499740010273E-9</c:v>
                </c:pt>
                <c:pt idx="719">
                  <c:v>6.7311354485208433E-9</c:v>
                </c:pt>
                <c:pt idx="720">
                  <c:v>6.6198807072778402E-9</c:v>
                </c:pt>
                <c:pt idx="721">
                  <c:v>6.5099797178778093E-9</c:v>
                </c:pt>
                <c:pt idx="722">
                  <c:v>6.4014262477539126E-9</c:v>
                </c:pt>
                <c:pt idx="723">
                  <c:v>6.2942138693319176E-9</c:v>
                </c:pt>
                <c:pt idx="724">
                  <c:v>6.188335965181518E-9</c:v>
                </c:pt>
                <c:pt idx="725">
                  <c:v>6.0837857331517268E-9</c:v>
                </c:pt>
                <c:pt idx="726">
                  <c:v>5.9805561914883023E-9</c:v>
                </c:pt>
                <c:pt idx="727">
                  <c:v>5.8786401839312535E-9</c:v>
                </c:pt>
                <c:pt idx="728">
                  <c:v>5.7780303847905121E-9</c:v>
                </c:pt>
                <c:pt idx="729">
                  <c:v>5.6787193039978464E-9</c:v>
                </c:pt>
                <c:pt idx="730">
                  <c:v>5.5806992921332797E-9</c:v>
                </c:pt>
                <c:pt idx="731">
                  <c:v>5.4839625454240817E-9</c:v>
                </c:pt>
                <c:pt idx="732">
                  <c:v>5.3885011107147328E-9</c:v>
                </c:pt>
                <c:pt idx="733">
                  <c:v>5.2943068904060337E-9</c:v>
                </c:pt>
                <c:pt idx="734">
                  <c:v>5.2013716473618289E-9</c:v>
                </c:pt>
                <c:pt idx="735">
                  <c:v>5.1096870097816045E-9</c:v>
                </c:pt>
                <c:pt idx="736">
                  <c:v>5.0192444760375193E-9</c:v>
                </c:pt>
                <c:pt idx="737">
                  <c:v>4.9300354194742386E-9</c:v>
                </c:pt>
                <c:pt idx="738">
                  <c:v>4.8420510931702255E-9</c:v>
                </c:pt>
                <c:pt idx="739">
                  <c:v>4.7552826346588976E-9</c:v>
                </c:pt>
                <c:pt idx="740">
                  <c:v>4.6697210706084657E-9</c:v>
                </c:pt>
                <c:pt idx="741">
                  <c:v>4.5853573214589311E-9</c:v>
                </c:pt>
                <c:pt idx="742">
                  <c:v>4.5021822060151E-9</c:v>
                </c:pt>
                <c:pt idx="743">
                  <c:v>4.4201864459942736E-9</c:v>
                </c:pt>
                <c:pt idx="744">
                  <c:v>4.3393606705274878E-9</c:v>
                </c:pt>
                <c:pt idx="745">
                  <c:v>4.2596954206130798E-9</c:v>
                </c:pt>
                <c:pt idx="746">
                  <c:v>4.1811811535215819E-9</c:v>
                </c:pt>
                <c:pt idx="747">
                  <c:v>4.1038082471507242E-9</c:v>
                </c:pt>
                <c:pt idx="748">
                  <c:v>4.0275670043297353E-9</c:v>
                </c:pt>
                <c:pt idx="749">
                  <c:v>3.9524476570717499E-9</c:v>
                </c:pt>
                <c:pt idx="750">
                  <c:v>3.8784403707735986E-9</c:v>
                </c:pt>
                <c:pt idx="751">
                  <c:v>3.805535248361946E-9</c:v>
                </c:pt>
                <c:pt idx="752">
                  <c:v>3.7337223343850532E-9</c:v>
                </c:pt>
                <c:pt idx="753">
                  <c:v>3.6629916190492719E-9</c:v>
                </c:pt>
                <c:pt idx="754">
                  <c:v>3.5933330421996171E-9</c:v>
                </c:pt>
                <c:pt idx="755">
                  <c:v>3.5247364972436267E-9</c:v>
                </c:pt>
                <c:pt idx="756">
                  <c:v>3.457191835017916E-9</c:v>
                </c:pt>
                <c:pt idx="757">
                  <c:v>3.3906888675967381E-9</c:v>
                </c:pt>
                <c:pt idx="758">
                  <c:v>3.3252173720420462E-9</c:v>
                </c:pt>
                <c:pt idx="759">
                  <c:v>3.2607670940944181E-9</c:v>
                </c:pt>
                <c:pt idx="760">
                  <c:v>3.1973277518044795E-9</c:v>
                </c:pt>
                <c:pt idx="761">
                  <c:v>3.1348890391042101E-9</c:v>
                </c:pt>
                <c:pt idx="762">
                  <c:v>3.0734406293178823E-9</c:v>
                </c:pt>
                <c:pt idx="763">
                  <c:v>3.012972178612096E-9</c:v>
                </c:pt>
                <c:pt idx="764">
                  <c:v>2.9534733293846991E-9</c:v>
                </c:pt>
                <c:pt idx="765">
                  <c:v>2.8949337135922E-9</c:v>
                </c:pt>
                <c:pt idx="766">
                  <c:v>2.8373429560154768E-9</c:v>
                </c:pt>
                <c:pt idx="767">
                  <c:v>2.780690677463506E-9</c:v>
                </c:pt>
                <c:pt idx="768">
                  <c:v>2.7249664979149437E-9</c:v>
                </c:pt>
                <c:pt idx="769">
                  <c:v>2.6701600395974174E-9</c:v>
                </c:pt>
                <c:pt idx="770">
                  <c:v>2.616260930004368E-9</c:v>
                </c:pt>
                <c:pt idx="771">
                  <c:v>2.5632588048494197E-9</c:v>
                </c:pt>
                <c:pt idx="772">
                  <c:v>2.5111433109581569E-9</c:v>
                </c:pt>
                <c:pt idx="773">
                  <c:v>2.459904109097357E-9</c:v>
                </c:pt>
                <c:pt idx="774">
                  <c:v>2.4095308767416328E-9</c:v>
                </c:pt>
                <c:pt idx="775">
                  <c:v>2.3600133107776044E-9</c:v>
                </c:pt>
                <c:pt idx="776">
                  <c:v>2.3113411301455919E-9</c:v>
                </c:pt>
                <c:pt idx="777">
                  <c:v>2.2635040784190331E-9</c:v>
                </c:pt>
                <c:pt idx="778">
                  <c:v>2.2164919263216723E-9</c:v>
                </c:pt>
                <c:pt idx="779">
                  <c:v>2.1702944741827759E-9</c:v>
                </c:pt>
                <c:pt idx="780">
                  <c:v>2.1249015543304969E-9</c:v>
                </c:pt>
                <c:pt idx="781">
                  <c:v>2.0803030334236757E-9</c:v>
                </c:pt>
                <c:pt idx="782">
                  <c:v>2.0364888147222729E-9</c:v>
                </c:pt>
                <c:pt idx="783">
                  <c:v>1.9934488402967727E-9</c:v>
                </c:pt>
                <c:pt idx="784">
                  <c:v>1.9511730931767933E-9</c:v>
                </c:pt>
                <c:pt idx="785">
                  <c:v>1.9096515994393035E-9</c:v>
                </c:pt>
                <c:pt idx="786">
                  <c:v>1.8688744302367379E-9</c:v>
                </c:pt>
                <c:pt idx="787">
                  <c:v>1.8288317037654354E-9</c:v>
                </c:pt>
                <c:pt idx="788">
                  <c:v>1.7895135871747568E-9</c:v>
                </c:pt>
                <c:pt idx="789">
                  <c:v>1.7509102984173582E-9</c:v>
                </c:pt>
                <c:pt idx="790">
                  <c:v>1.7130121080409906E-9</c:v>
                </c:pt>
                <c:pt idx="791">
                  <c:v>1.6758093409223756E-9</c:v>
                </c:pt>
                <c:pt idx="792">
                  <c:v>1.6392923779435524E-9</c:v>
                </c:pt>
                <c:pt idx="793">
                  <c:v>1.6034516576112796E-9</c:v>
                </c:pt>
                <c:pt idx="794">
                  <c:v>1.5682776776199442E-9</c:v>
                </c:pt>
                <c:pt idx="795">
                  <c:v>1.5337609963585801E-9</c:v>
                </c:pt>
                <c:pt idx="796">
                  <c:v>1.4998922343624872E-9</c:v>
                </c:pt>
                <c:pt idx="797">
                  <c:v>1.4666620757100922E-9</c:v>
                </c:pt>
                <c:pt idx="798">
                  <c:v>1.4340612693655717E-9</c:v>
                </c:pt>
                <c:pt idx="799">
                  <c:v>1.4020806304679074E-9</c:v>
                </c:pt>
                <c:pt idx="800">
                  <c:v>1.3707110415669229E-9</c:v>
                </c:pt>
                <c:pt idx="801">
                  <c:v>1.3399434538070035E-9</c:v>
                </c:pt>
                <c:pt idx="802">
                  <c:v>1.309768888059074E-9</c:v>
                </c:pt>
                <c:pt idx="803">
                  <c:v>1.2801784360015563E-9</c:v>
                </c:pt>
                <c:pt idx="804">
                  <c:v>1.2511632611509144E-9</c:v>
                </c:pt>
                <c:pt idx="805">
                  <c:v>1.2227145998425224E-9</c:v>
                </c:pt>
                <c:pt idx="806">
                  <c:v>1.1948237621624915E-9</c:v>
                </c:pt>
                <c:pt idx="807">
                  <c:v>1.1674821328312043E-9</c:v>
                </c:pt>
                <c:pt idx="808">
                  <c:v>1.1406811720392211E-9</c:v>
                </c:pt>
                <c:pt idx="809">
                  <c:v>1.1144124162363107E-9</c:v>
                </c:pt>
                <c:pt idx="810">
                  <c:v>1.0886674788743009E-9</c:v>
                </c:pt>
                <c:pt idx="811">
                  <c:v>1.0634380511045074E-9</c:v>
                </c:pt>
                <c:pt idx="812">
                  <c:v>1.0387159024304469E-9</c:v>
                </c:pt>
                <c:pt idx="813">
                  <c:v>1.0144928813166185E-9</c:v>
                </c:pt>
                <c:pt idx="814">
                  <c:v>9.9076091575406037E-10</c:v>
                </c:pt>
                <c:pt idx="815">
                  <c:v>9.675120137834728E-10</c:v>
                </c:pt>
                <c:pt idx="816">
                  <c:v>9.447382639766407E-10</c:v>
                </c:pt>
                <c:pt idx="817">
                  <c:v>9.2243183587693593E-10</c:v>
                </c:pt>
                <c:pt idx="818">
                  <c:v>9.0058498039964762E-10</c:v>
                </c:pt>
                <c:pt idx="819">
                  <c:v>8.7919003019292992E-10</c:v>
                </c:pt>
                <c:pt idx="820">
                  <c:v>8.5823939996011536E-10</c:v>
                </c:pt>
                <c:pt idx="821">
                  <c:v>8.3772558674418926E-10</c:v>
                </c:pt>
                <c:pt idx="822">
                  <c:v>8.176411701751732E-10</c:v>
                </c:pt>
                <c:pt idx="823">
                  <c:v>7.9797881268121863E-10</c:v>
                </c:pt>
                <c:pt idx="824">
                  <c:v>7.7873125966416114E-10</c:v>
                </c:pt>
                <c:pt idx="825">
                  <c:v>7.5989133964033104E-10</c:v>
                </c:pt>
                <c:pt idx="826">
                  <c:v>7.4145196434736807E-10</c:v>
                </c:pt>
                <c:pt idx="827">
                  <c:v>7.234061288178456E-10</c:v>
                </c:pt>
                <c:pt idx="828">
                  <c:v>7.0574691142044112E-10</c:v>
                </c:pt>
                <c:pt idx="829">
                  <c:v>6.8846747386945134E-10</c:v>
                </c:pt>
                <c:pt idx="830">
                  <c:v>6.7156106120339349E-10</c:v>
                </c:pt>
                <c:pt idx="831">
                  <c:v>6.5502100173347794E-10</c:v>
                </c:pt>
                <c:pt idx="832">
                  <c:v>6.3884070696269515E-10</c:v>
                </c:pt>
                <c:pt idx="833">
                  <c:v>6.2301367147629066E-10</c:v>
                </c:pt>
                <c:pt idx="834">
                  <c:v>6.075334728043616E-10</c:v>
                </c:pt>
                <c:pt idx="835">
                  <c:v>5.9239377125734855E-10</c:v>
                </c:pt>
                <c:pt idx="836">
                  <c:v>5.7758830973513872E-10</c:v>
                </c:pt>
                <c:pt idx="837">
                  <c:v>5.6311091351054837E-10</c:v>
                </c:pt>
                <c:pt idx="838">
                  <c:v>5.4895548998789298E-10</c:v>
                </c:pt>
                <c:pt idx="839">
                  <c:v>5.3511602843739968E-10</c:v>
                </c:pt>
                <c:pt idx="840">
                  <c:v>5.2158659970615692E-10</c:v>
                </c:pt>
                <c:pt idx="841">
                  <c:v>5.08361355906347E-10</c:v>
                </c:pt>
                <c:pt idx="842">
                  <c:v>4.9543453008144599E-10</c:v>
                </c:pt>
                <c:pt idx="843">
                  <c:v>4.8280043585111943E-10</c:v>
                </c:pt>
                <c:pt idx="844">
                  <c:v>4.7045346703548675E-10</c:v>
                </c:pt>
                <c:pt idx="845">
                  <c:v>4.5838809725946773E-10</c:v>
                </c:pt>
                <c:pt idx="846">
                  <c:v>4.465988795378722E-10</c:v>
                </c:pt>
                <c:pt idx="847">
                  <c:v>4.3508044584193108E-10</c:v>
                </c:pt>
                <c:pt idx="848">
                  <c:v>4.2382750664791064E-10</c:v>
                </c:pt>
                <c:pt idx="849">
                  <c:v>4.1283485046849541E-10</c:v>
                </c:pt>
                <c:pt idx="850">
                  <c:v>4.0209734336756743E-10</c:v>
                </c:pt>
                <c:pt idx="851">
                  <c:v>3.9160992845904891E-10</c:v>
                </c:pt>
                <c:pt idx="852">
                  <c:v>3.8136762539041743E-10</c:v>
                </c:pt>
                <c:pt idx="853">
                  <c:v>3.7136552981154476E-10</c:v>
                </c:pt>
                <c:pt idx="854">
                  <c:v>3.6159881282945669E-10</c:v>
                </c:pt>
                <c:pt idx="855">
                  <c:v>3.5206272044963604E-10</c:v>
                </c:pt>
                <c:pt idx="856">
                  <c:v>3.4275257300445942E-10</c:v>
                </c:pt>
                <c:pt idx="857">
                  <c:v>3.336637645693666E-10</c:v>
                </c:pt>
                <c:pt idx="858">
                  <c:v>3.2479176236733126E-10</c:v>
                </c:pt>
                <c:pt idx="859">
                  <c:v>3.1613210616222251E-10</c:v>
                </c:pt>
                <c:pt idx="860">
                  <c:v>3.076804076415999E-10</c:v>
                </c:pt>
                <c:pt idx="861">
                  <c:v>2.9943234978951308E-10</c:v>
                </c:pt>
                <c:pt idx="862">
                  <c:v>2.9138368624983341E-10</c:v>
                </c:pt>
                <c:pt idx="863">
                  <c:v>2.8353024068066721E-10</c:v>
                </c:pt>
                <c:pt idx="864">
                  <c:v>2.7586790610035745E-10</c:v>
                </c:pt>
                <c:pt idx="865">
                  <c:v>2.6839264422560471E-10</c:v>
                </c:pt>
                <c:pt idx="866">
                  <c:v>2.6110048480219862E-10</c:v>
                </c:pt>
                <c:pt idx="867">
                  <c:v>2.5398752492886464E-10</c:v>
                </c:pt>
                <c:pt idx="868">
                  <c:v>2.4704992837470222E-10</c:v>
                </c:pt>
                <c:pt idx="869">
                  <c:v>2.4028392489069623E-10</c:v>
                </c:pt>
                <c:pt idx="870">
                  <c:v>2.3368580951576443E-10</c:v>
                </c:pt>
                <c:pt idx="871">
                  <c:v>2.272519418777924E-10</c:v>
                </c:pt>
                <c:pt idx="872">
                  <c:v>2.2097874549011024E-10</c:v>
                </c:pt>
                <c:pt idx="873">
                  <c:v>2.1486270704383508E-10</c:v>
                </c:pt>
                <c:pt idx="874">
                  <c:v>2.089003756965162E-10</c:v>
                </c:pt>
                <c:pt idx="875">
                  <c:v>2.0308836235748856E-10</c:v>
                </c:pt>
                <c:pt idx="876">
                  <c:v>1.9742333897035092E-10</c:v>
                </c:pt>
                <c:pt idx="877">
                  <c:v>1.9190203779295352E-10</c:v>
                </c:pt>
                <c:pt idx="878">
                  <c:v>1.8652125067529322E-10</c:v>
                </c:pt>
                <c:pt idx="879">
                  <c:v>1.8127782833568267E-10</c:v>
                </c:pt>
                <c:pt idx="880">
                  <c:v>1.7616867963557001E-10</c:v>
                </c:pt>
                <c:pt idx="881">
                  <c:v>1.7119077085335697E-10</c:v>
                </c:pt>
                <c:pt idx="882">
                  <c:v>1.6634112495757462E-10</c:v>
                </c:pt>
                <c:pt idx="883">
                  <c:v>1.6161682087974285E-10</c:v>
                </c:pt>
                <c:pt idx="884">
                  <c:v>1.570149927872555E-10</c:v>
                </c:pt>
                <c:pt idx="885">
                  <c:v>1.5253282935659887E-10</c:v>
                </c:pt>
                <c:pt idx="886">
                  <c:v>1.4816757304722638E-10</c:v>
                </c:pt>
                <c:pt idx="887">
                  <c:v>1.4391651937637831E-10</c:v>
                </c:pt>
                <c:pt idx="888">
                  <c:v>1.3977701619515113E-10</c:v>
                </c:pt>
                <c:pt idx="889">
                  <c:v>1.3574646296608875E-10</c:v>
                </c:pt>
                <c:pt idx="890">
                  <c:v>1.3182231004258079E-10</c:v>
                </c:pt>
                <c:pt idx="891">
                  <c:v>1.280020579503228E-10</c:v>
                </c:pt>
                <c:pt idx="892">
                  <c:v>1.242832566711058E-10</c:v>
                </c:pt>
                <c:pt idx="893">
                  <c:v>1.2066350492917367E-10</c:v>
                </c:pt>
                <c:pt idx="894">
                  <c:v>1.1714044948039826E-10</c:v>
                </c:pt>
                <c:pt idx="895">
                  <c:v>1.1371178440449276E-10</c:v>
                </c:pt>
                <c:pt idx="896">
                  <c:v>1.1037525040049755E-10</c:v>
                </c:pt>
                <c:pt idx="897">
                  <c:v>1.0712863408574341E-10</c:v>
                </c:pt>
                <c:pt idx="898">
                  <c:v>1.0396976729850743E-10</c:v>
                </c:pt>
                <c:pt idx="899">
                  <c:v>1.0089652640455342E-10</c:v>
                </c:pt>
                <c:pt idx="900">
                  <c:v>9.7906831607754412E-11</c:v>
                </c:pt>
                <c:pt idx="901">
                  <c:v>9.4998646264974322E-11</c:v>
                </c:pt>
                <c:pt idx="902">
                  <c:v>9.2169976205390086E-11</c:v>
                </c:pt>
                <c:pt idx="903">
                  <c:v>8.9418869054418299E-11</c:v>
                </c:pt>
                <c:pt idx="904">
                  <c:v>8.6743413562410556E-11</c:v>
                </c:pt>
                <c:pt idx="905">
                  <c:v>8.414173893826761E-11</c:v>
                </c:pt>
                <c:pt idx="906">
                  <c:v>8.1612014188123763E-11</c:v>
                </c:pt>
                <c:pt idx="907">
                  <c:v>7.9152447459234976E-11</c:v>
                </c:pt>
                <c:pt idx="908">
                  <c:v>7.6761285389209959E-11</c:v>
                </c:pt>
                <c:pt idx="909">
                  <c:v>7.4436812460704108E-11</c:v>
                </c:pt>
                <c:pt idx="910">
                  <c:v>7.2177350361700851E-11</c:v>
                </c:pt>
                <c:pt idx="911">
                  <c:v>6.9981257351489472E-11</c:v>
                </c:pt>
                <c:pt idx="912">
                  <c:v>6.7846927632448758E-11</c:v>
                </c:pt>
                <c:pt idx="913">
                  <c:v>6.5772790727734236E-11</c:v>
                </c:pt>
                <c:pt idx="914">
                  <c:v>6.3757310864966785E-11</c:v>
                </c:pt>
                <c:pt idx="915">
                  <c:v>6.1798986366006501E-11</c:v>
                </c:pt>
                <c:pt idx="916">
                  <c:v>5.9896349042898918E-11</c:v>
                </c:pt>
                <c:pt idx="917">
                  <c:v>5.8047963600066339E-11</c:v>
                </c:pt>
                <c:pt idx="918">
                  <c:v>5.6252427042819242E-11</c:v>
                </c:pt>
                <c:pt idx="919">
                  <c:v>5.4508368092249646E-11</c:v>
                </c:pt>
                <c:pt idx="920">
                  <c:v>5.281444660657134E-11</c:v>
                </c:pt>
                <c:pt idx="921">
                  <c:v>5.1169353008957885E-11</c:v>
                </c:pt>
                <c:pt idx="922">
                  <c:v>4.9571807721932471E-11</c:v>
                </c:pt>
                <c:pt idx="923">
                  <c:v>4.8020560608352178E-11</c:v>
                </c:pt>
                <c:pt idx="924">
                  <c:v>4.6514390419029178E-11</c:v>
                </c:pt>
                <c:pt idx="925">
                  <c:v>4.5052104247023145E-11</c:v>
                </c:pt>
                <c:pt idx="926">
                  <c:v>4.363253698863784E-11</c:v>
                </c:pt>
                <c:pt idx="927">
                  <c:v>4.2254550811147195E-11</c:v>
                </c:pt>
                <c:pt idx="928">
                  <c:v>4.0917034627275008E-11</c:v>
                </c:pt>
                <c:pt idx="929">
                  <c:v>3.96189035764452E-11</c:v>
                </c:pt>
                <c:pt idx="930">
                  <c:v>3.8359098512818569E-11</c:v>
                </c:pt>
                <c:pt idx="931">
                  <c:v>3.7136585500125037E-11</c:v>
                </c:pt>
                <c:pt idx="932">
                  <c:v>3.5950355313299278E-11</c:v>
                </c:pt>
                <c:pt idx="933">
                  <c:v>3.4799422946921399E-11</c:v>
                </c:pt>
                <c:pt idx="934">
                  <c:v>3.3682827130463466E-11</c:v>
                </c:pt>
                <c:pt idx="935">
                  <c:v>3.2599629850336159E-11</c:v>
                </c:pt>
                <c:pt idx="936">
                  <c:v>3.154891587872964E-11</c:v>
                </c:pt>
                <c:pt idx="937">
                  <c:v>3.0529792309236347E-11</c:v>
                </c:pt>
                <c:pt idx="938">
                  <c:v>2.9541388099243368E-11</c:v>
                </c:pt>
                <c:pt idx="939">
                  <c:v>2.8582853619076132E-11</c:v>
                </c:pt>
                <c:pt idx="940">
                  <c:v>2.7653360207874754E-11</c:v>
                </c:pt>
                <c:pt idx="941">
                  <c:v>2.6752099736179292E-11</c:v>
                </c:pt>
                <c:pt idx="942">
                  <c:v>2.5878284175199878E-11</c:v>
                </c:pt>
                <c:pt idx="943">
                  <c:v>2.503114517274221E-11</c:v>
                </c:pt>
                <c:pt idx="944">
                  <c:v>2.42099336357597E-11</c:v>
                </c:pt>
                <c:pt idx="945">
                  <c:v>2.3413919319497685E-11</c:v>
                </c:pt>
                <c:pt idx="946">
                  <c:v>2.2642390423196147E-11</c:v>
                </c:pt>
                <c:pt idx="947">
                  <c:v>2.1894653192312089E-11</c:v>
                </c:pt>
                <c:pt idx="948">
                  <c:v>2.1170031527223411E-11</c:v>
                </c:pt>
                <c:pt idx="949">
                  <c:v>2.0467866598371622E-11</c:v>
                </c:pt>
                <c:pt idx="950">
                  <c:v>1.9787516467800923E-11</c:v>
                </c:pt>
                <c:pt idx="951">
                  <c:v>1.9128355717047508E-11</c:v>
                </c:pt>
                <c:pt idx="952">
                  <c:v>1.8489775081332781E-11</c:v>
                </c:pt>
                <c:pt idx="953">
                  <c:v>1.7871181090011059E-11</c:v>
                </c:pt>
                <c:pt idx="954">
                  <c:v>1.7271995713222227E-11</c:v>
                </c:pt>
                <c:pt idx="955">
                  <c:v>1.6691656014696691E-11</c:v>
                </c:pt>
                <c:pt idx="956">
                  <c:v>1.6129613810660226E-11</c:v>
                </c:pt>
                <c:pt idx="957">
                  <c:v>1.5585335334783365E-11</c:v>
                </c:pt>
                <c:pt idx="958">
                  <c:v>1.5058300909120273E-11</c:v>
                </c:pt>
                <c:pt idx="959">
                  <c:v>1.4548004620979146E-11</c:v>
                </c:pt>
                <c:pt idx="960">
                  <c:v>1.4053954005666971E-11</c:v>
                </c:pt>
                <c:pt idx="961">
                  <c:v>1.3575669735048712E-11</c:v>
                </c:pt>
                <c:pt idx="962">
                  <c:v>1.3112685311860825E-11</c:v>
                </c:pt>
                <c:pt idx="963">
                  <c:v>1.2664546769718474E-11</c:v>
                </c:pt>
                <c:pt idx="964">
                  <c:v>1.2230812378754082E-11</c:v>
                </c:pt>
                <c:pt idx="965">
                  <c:v>1.1811052356824632E-11</c:v>
                </c:pt>
                <c:pt idx="966">
                  <c:v>1.140484858622414E-11</c:v>
                </c:pt>
                <c:pt idx="967">
                  <c:v>1.1011794335837549E-11</c:v>
                </c:pt>
                <c:pt idx="968">
                  <c:v>1.0631493988671397E-11</c:v>
                </c:pt>
                <c:pt idx="969">
                  <c:v>1.0263562774695343E-11</c:v>
                </c:pt>
                <c:pt idx="970">
                  <c:v>9.9076265089298035E-12</c:v>
                </c:pt>
                <c:pt idx="971">
                  <c:v>9.5633213347130642E-12</c:v>
                </c:pt>
                <c:pt idx="972">
                  <c:v>9.2302934720816121E-12</c:v>
                </c:pt>
                <c:pt idx="973">
                  <c:v>8.9081989711965991E-12</c:v>
                </c:pt>
                <c:pt idx="974">
                  <c:v>8.5967034707496737E-12</c:v>
                </c:pt>
                <c:pt idx="975">
                  <c:v>8.2954819612809398E-12</c:v>
                </c:pt>
                <c:pt idx="976">
                  <c:v>8.0042185533414272E-12</c:v>
                </c:pt>
                <c:pt idx="977">
                  <c:v>7.7226062504323269E-12</c:v>
                </c:pt>
                <c:pt idx="978">
                  <c:v>7.450346726653823E-12</c:v>
                </c:pt>
                <c:pt idx="979">
                  <c:v>7.1871501089954092E-12</c:v>
                </c:pt>
                <c:pt idx="980">
                  <c:v>6.9327347642003412E-12</c:v>
                </c:pt>
                <c:pt idx="981">
                  <c:v>6.6868270901359718E-12</c:v>
                </c:pt>
                <c:pt idx="982">
                  <c:v>6.4491613116032154E-12</c:v>
                </c:pt>
                <c:pt idx="983">
                  <c:v>6.2194792805169607E-12</c:v>
                </c:pt>
                <c:pt idx="984">
                  <c:v>5.9975302803907146E-12</c:v>
                </c:pt>
                <c:pt idx="985">
                  <c:v>5.7830708350577008E-12</c:v>
                </c:pt>
                <c:pt idx="986">
                  <c:v>5.5758645215621281E-12</c:v>
                </c:pt>
                <c:pt idx="987">
                  <c:v>5.3756817871536631E-12</c:v>
                </c:pt>
                <c:pt idx="988">
                  <c:v>5.1822997703187584E-12</c:v>
                </c:pt>
                <c:pt idx="989">
                  <c:v>4.9955021257827102E-12</c:v>
                </c:pt>
                <c:pt idx="990">
                  <c:v>4.8150788534169291E-12</c:v>
                </c:pt>
                <c:pt idx="991">
                  <c:v>4.6408261309858141E-12</c:v>
                </c:pt>
                <c:pt idx="992">
                  <c:v>4.472546150668457E-12</c:v>
                </c:pt>
                <c:pt idx="993">
                  <c:v>4.3100469592902921E-12</c:v>
                </c:pt>
                <c:pt idx="994">
                  <c:v>4.153142302201006E-12</c:v>
                </c:pt>
                <c:pt idx="995">
                  <c:v>4.0016514707345786E-12</c:v>
                </c:pt>
                <c:pt idx="996">
                  <c:v>3.8553991531886256E-12</c:v>
                </c:pt>
                <c:pt idx="997">
                  <c:v>3.7142152892599705E-12</c:v>
                </c:pt>
                <c:pt idx="998">
                  <c:v>3.5779349278746133E-12</c:v>
                </c:pt>
                <c:pt idx="999">
                  <c:v>3.4463980883501733E-12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739-4DC3-9646-B6F856651C2A}"/>
            </c:ext>
          </c:extLst>
        </c:ser>
        <c:ser>
          <c:idx val="7"/>
          <c:order val="7"/>
          <c:tx>
            <c:v>Mean Point</c:v>
          </c:tx>
          <c:marker>
            <c:symbol val="triangle"/>
            <c:size val="8"/>
            <c:spPr>
              <a:solidFill>
                <a:schemeClr val="tx1"/>
              </a:solidFill>
            </c:spPr>
          </c:marker>
          <c:xVal>
            <c:numRef>
              <c:f>'Expected Sales Forecast'!$C$22</c:f>
              <c:numCache>
                <c:formatCode>_(* #,##0_);_(* \(#,##0\);_(* "-"??_);_(@_)</c:formatCode>
                <c:ptCount val="1"/>
                <c:pt idx="0">
                  <c:v>69666666.666666657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7-5739-4DC3-9646-B6F856651C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549632"/>
        <c:axId val="256552320"/>
      </c:scatterChart>
      <c:valAx>
        <c:axId val="256549632"/>
        <c:scaling>
          <c:orientation val="minMax"/>
          <c:min val="2000000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Sales, Net Sales Volume</a:t>
                </a:r>
              </a:p>
            </c:rich>
          </c:tx>
          <c:overlay val="0"/>
        </c:title>
        <c:numFmt formatCode="_(* #,##0_);_(* \(#,##0\);_(* &quot;-&quot;??_);_(@_)" sourceLinked="1"/>
        <c:majorTickMark val="out"/>
        <c:minorTickMark val="in"/>
        <c:tickLblPos val="nextTo"/>
        <c:crossAx val="256552320"/>
        <c:crosses val="autoZero"/>
        <c:crossBetween val="midCat"/>
        <c:majorUnit val="5000000"/>
        <c:dispUnits>
          <c:builtInUnit val="millions"/>
          <c:dispUnitsLbl>
            <c:layout>
              <c:manualLayout>
                <c:xMode val="edge"/>
                <c:yMode val="edge"/>
                <c:x val="0.81231919021014698"/>
                <c:y val="0.75241859036395287"/>
              </c:manualLayout>
            </c:layout>
          </c:dispUnitsLbl>
        </c:dispUnits>
      </c:valAx>
      <c:valAx>
        <c:axId val="256552320"/>
        <c:scaling>
          <c:orientation val="minMax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Probability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65496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601133</xdr:colOff>
      <xdr:row>3</xdr:row>
      <xdr:rowOff>147428</xdr:rowOff>
    </xdr:from>
    <xdr:to>
      <xdr:col>19</xdr:col>
      <xdr:colOff>205316</xdr:colOff>
      <xdr:row>20</xdr:row>
      <xdr:rowOff>102660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35958" y="728453"/>
          <a:ext cx="5700183" cy="39462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171449</xdr:colOff>
      <xdr:row>3</xdr:row>
      <xdr:rowOff>57150</xdr:rowOff>
    </xdr:from>
    <xdr:to>
      <xdr:col>10</xdr:col>
      <xdr:colOff>666750</xdr:colOff>
      <xdr:row>23</xdr:row>
      <xdr:rowOff>85725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4491989" y="605790"/>
          <a:ext cx="7658101" cy="3564255"/>
          <a:chOff x="628649" y="3362325"/>
          <a:chExt cx="7458076" cy="3695700"/>
        </a:xfrm>
      </xdr:grpSpPr>
      <xdr:graphicFrame macro="">
        <xdr:nvGraphicFramePr>
          <xdr:cNvPr id="6" name="Chart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GraphicFramePr>
            <a:graphicFrameLocks/>
          </xdr:cNvGraphicFramePr>
        </xdr:nvGraphicFramePr>
        <xdr:xfrm>
          <a:off x="628649" y="3362325"/>
          <a:ext cx="7458076" cy="36957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2" name="TextBox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2619375" y="4559698"/>
            <a:ext cx="1080937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 i="1" u="sng">
                <a:solidFill>
                  <a:schemeClr val="bg1">
                    <a:lumMod val="50000"/>
                  </a:schemeClr>
                </a:solidFill>
              </a:rPr>
              <a:t>Probability 68%</a:t>
            </a:r>
          </a:p>
        </xdr:txBody>
      </xdr:sp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 txBox="1"/>
        </xdr:nvSpPr>
        <xdr:spPr>
          <a:xfrm>
            <a:off x="1924050" y="5667667"/>
            <a:ext cx="118615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 i="1" u="sng">
                <a:solidFill>
                  <a:schemeClr val="bg1">
                    <a:lumMod val="50000"/>
                  </a:schemeClr>
                </a:solidFill>
              </a:rPr>
              <a:t>Probability 95.5%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560917</xdr:colOff>
      <xdr:row>71</xdr:row>
      <xdr:rowOff>31750</xdr:rowOff>
    </xdr:from>
    <xdr:to>
      <xdr:col>10</xdr:col>
      <xdr:colOff>242893</xdr:colOff>
      <xdr:row>87</xdr:row>
      <xdr:rowOff>31369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62334" y="13313833"/>
          <a:ext cx="4190476" cy="3047619"/>
        </a:xfrm>
        <a:prstGeom prst="rect">
          <a:avLst/>
        </a:prstGeom>
      </xdr:spPr>
    </xdr:pic>
    <xdr:clientData/>
  </xdr:twoCellAnchor>
  <xdr:twoCellAnchor editAs="oneCell">
    <xdr:from>
      <xdr:col>11</xdr:col>
      <xdr:colOff>601133</xdr:colOff>
      <xdr:row>0</xdr:row>
      <xdr:rowOff>147428</xdr:rowOff>
    </xdr:from>
    <xdr:to>
      <xdr:col>21</xdr:col>
      <xdr:colOff>205316</xdr:colOff>
      <xdr:row>20</xdr:row>
      <xdr:rowOff>109010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26533" y="147428"/>
          <a:ext cx="5700183" cy="3952557"/>
        </a:xfrm>
        <a:prstGeom prst="rect">
          <a:avLst/>
        </a:prstGeom>
      </xdr:spPr>
    </xdr:pic>
    <xdr:clientData/>
  </xdr:twoCellAnchor>
  <xdr:twoCellAnchor editAs="oneCell">
    <xdr:from>
      <xdr:col>8</xdr:col>
      <xdr:colOff>150697</xdr:colOff>
      <xdr:row>3</xdr:row>
      <xdr:rowOff>17318</xdr:rowOff>
    </xdr:from>
    <xdr:to>
      <xdr:col>8</xdr:col>
      <xdr:colOff>2291099</xdr:colOff>
      <xdr:row>18</xdr:row>
      <xdr:rowOff>83732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770697" y="640773"/>
          <a:ext cx="2143866" cy="303648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560917</xdr:colOff>
      <xdr:row>73</xdr:row>
      <xdr:rowOff>31750</xdr:rowOff>
    </xdr:from>
    <xdr:to>
      <xdr:col>10</xdr:col>
      <xdr:colOff>511325</xdr:colOff>
      <xdr:row>89</xdr:row>
      <xdr:rowOff>31369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57042" y="13309600"/>
          <a:ext cx="4187301" cy="304761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560917</xdr:colOff>
      <xdr:row>69</xdr:row>
      <xdr:rowOff>31750</xdr:rowOff>
    </xdr:from>
    <xdr:to>
      <xdr:col>9</xdr:col>
      <xdr:colOff>242893</xdr:colOff>
      <xdr:row>85</xdr:row>
      <xdr:rowOff>31369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57042" y="13366750"/>
          <a:ext cx="4187301" cy="304761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siness_Telecom/Vendors_Suppliers/MTC-tel/Annual%20Report%20Analysis/Balance%20Sheet%2031-12-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lance Sheet"/>
      <sheetName val="Profit &amp; Loss"/>
      <sheetName val="Details"/>
      <sheetName val="Depreciation"/>
      <sheetName val="Sheet1"/>
      <sheetName val="Sheet2"/>
      <sheetName val="Sheet3"/>
      <sheetName val="Sheet4"/>
      <sheetName val="Sheet5"/>
    </sheetNames>
    <sheetDataSet>
      <sheetData sheetId="0"/>
      <sheetData sheetId="1"/>
      <sheetData sheetId="2">
        <row r="17">
          <cell r="K17">
            <v>93600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48"/>
  <sheetViews>
    <sheetView showGridLines="0" tabSelected="1" zoomScale="90" zoomScaleNormal="90" workbookViewId="0">
      <selection activeCell="E19" sqref="E19"/>
    </sheetView>
  </sheetViews>
  <sheetFormatPr defaultRowHeight="14.4" x14ac:dyDescent="0.3"/>
  <cols>
    <col min="1" max="1" width="11.5546875" customWidth="1"/>
    <col min="2" max="2" width="3.33203125" customWidth="1"/>
    <col min="3" max="3" width="60" customWidth="1"/>
    <col min="4" max="4" width="1" customWidth="1"/>
    <col min="5" max="5" width="21.6640625" customWidth="1"/>
    <col min="6" max="6" width="10.109375" customWidth="1"/>
    <col min="7" max="7" width="41" customWidth="1"/>
    <col min="8" max="8" width="21" customWidth="1"/>
    <col min="9" max="9" width="9.33203125" customWidth="1"/>
  </cols>
  <sheetData>
    <row r="1" spans="2:9" ht="15" thickBot="1" x14ac:dyDescent="0.35"/>
    <row r="2" spans="2:9" x14ac:dyDescent="0.3">
      <c r="C2" s="124" t="s">
        <v>167</v>
      </c>
      <c r="D2" s="132"/>
      <c r="E2" s="133">
        <v>20000000</v>
      </c>
    </row>
    <row r="3" spans="2:9" x14ac:dyDescent="0.3">
      <c r="C3" s="126" t="s">
        <v>163</v>
      </c>
      <c r="D3" s="9"/>
      <c r="E3" s="134">
        <v>5000000</v>
      </c>
    </row>
    <row r="4" spans="2:9" x14ac:dyDescent="0.3">
      <c r="C4" s="126" t="s">
        <v>168</v>
      </c>
      <c r="D4" s="9"/>
      <c r="E4" s="135">
        <v>18000000</v>
      </c>
    </row>
    <row r="5" spans="2:9" x14ac:dyDescent="0.3">
      <c r="C5" s="126" t="s">
        <v>38</v>
      </c>
      <c r="D5" s="9"/>
      <c r="E5" s="134">
        <v>0</v>
      </c>
    </row>
    <row r="6" spans="2:9" x14ac:dyDescent="0.3">
      <c r="C6" s="126" t="s">
        <v>159</v>
      </c>
      <c r="D6" s="9"/>
      <c r="E6" s="134">
        <v>0</v>
      </c>
    </row>
    <row r="7" spans="2:9" ht="15" thickBot="1" x14ac:dyDescent="0.35">
      <c r="C7" s="130" t="s">
        <v>166</v>
      </c>
      <c r="D7" s="136"/>
      <c r="E7" s="137">
        <v>0.4</v>
      </c>
    </row>
    <row r="8" spans="2:9" ht="15" thickBot="1" x14ac:dyDescent="0.35">
      <c r="C8" s="130" t="s">
        <v>169</v>
      </c>
      <c r="D8" s="136"/>
      <c r="E8" s="138">
        <f>E43</f>
        <v>13500000</v>
      </c>
    </row>
    <row r="9" spans="2:9" ht="11.25" customHeight="1" x14ac:dyDescent="0.3">
      <c r="H9" s="120"/>
    </row>
    <row r="10" spans="2:9" ht="45.75" customHeight="1" thickBot="1" x14ac:dyDescent="0.35">
      <c r="F10" s="139"/>
      <c r="G10" s="139"/>
      <c r="H10" s="139"/>
      <c r="I10" s="139"/>
    </row>
    <row r="11" spans="2:9" x14ac:dyDescent="0.3">
      <c r="B11" s="140" t="s">
        <v>170</v>
      </c>
      <c r="C11" s="140"/>
      <c r="D11" s="140"/>
      <c r="E11" s="140"/>
      <c r="F11" s="139"/>
      <c r="G11" s="141" t="s">
        <v>162</v>
      </c>
      <c r="H11" s="142">
        <f>IF(E43-H46&gt;H42*E7,H42*E7,IF(E43-H46&lt;0,0,E43-H46))</f>
        <v>2000000</v>
      </c>
      <c r="I11" s="139"/>
    </row>
    <row r="12" spans="2:9" x14ac:dyDescent="0.3">
      <c r="B12" s="140" t="s">
        <v>171</v>
      </c>
      <c r="C12" s="140"/>
      <c r="D12" s="140"/>
      <c r="E12" s="140"/>
      <c r="F12" s="139"/>
      <c r="G12" s="143" t="s">
        <v>160</v>
      </c>
      <c r="H12" s="144">
        <f>H11/H42</f>
        <v>0.4</v>
      </c>
      <c r="I12" s="139"/>
    </row>
    <row r="13" spans="2:9" x14ac:dyDescent="0.3">
      <c r="B13" s="140" t="s">
        <v>172</v>
      </c>
      <c r="C13" s="140"/>
      <c r="D13" s="140"/>
      <c r="E13" s="140"/>
      <c r="F13" s="139"/>
      <c r="G13" s="128"/>
      <c r="H13" s="129"/>
      <c r="I13" s="139"/>
    </row>
    <row r="14" spans="2:9" x14ac:dyDescent="0.3">
      <c r="B14" s="140" t="s">
        <v>173</v>
      </c>
      <c r="C14" s="140"/>
      <c r="D14" s="140"/>
      <c r="E14" s="140"/>
      <c r="F14" s="139"/>
      <c r="G14" s="128"/>
      <c r="H14" s="129"/>
      <c r="I14" s="139"/>
    </row>
    <row r="15" spans="2:9" x14ac:dyDescent="0.3">
      <c r="F15" s="139"/>
      <c r="G15" s="143" t="s">
        <v>174</v>
      </c>
      <c r="H15" s="145">
        <f>E2+E5-E3</f>
        <v>15000000</v>
      </c>
      <c r="I15" s="139"/>
    </row>
    <row r="16" spans="2:9" x14ac:dyDescent="0.3">
      <c r="F16" s="139"/>
      <c r="G16" s="128"/>
      <c r="H16" s="129"/>
      <c r="I16" s="139"/>
    </row>
    <row r="17" spans="6:9" x14ac:dyDescent="0.3">
      <c r="F17" s="139"/>
      <c r="G17" s="128"/>
      <c r="H17" s="129"/>
      <c r="I17" s="139"/>
    </row>
    <row r="18" spans="6:9" x14ac:dyDescent="0.3">
      <c r="F18" s="139"/>
      <c r="G18" s="143" t="s">
        <v>175</v>
      </c>
      <c r="H18" s="145">
        <f>(H48-H11)+H46</f>
        <v>11500000</v>
      </c>
      <c r="I18" s="139"/>
    </row>
    <row r="19" spans="6:9" ht="15" thickBot="1" x14ac:dyDescent="0.35">
      <c r="F19" s="139"/>
      <c r="G19" s="146"/>
      <c r="H19" s="147">
        <f>H18/H45</f>
        <v>0.76666666666666672</v>
      </c>
      <c r="I19" s="139"/>
    </row>
    <row r="20" spans="6:9" ht="45" customHeight="1" x14ac:dyDescent="0.3">
      <c r="F20" s="139"/>
      <c r="G20" s="139"/>
      <c r="H20" s="139"/>
      <c r="I20" s="139"/>
    </row>
    <row r="21" spans="6:9" x14ac:dyDescent="0.3">
      <c r="G21" s="148" t="s">
        <v>176</v>
      </c>
      <c r="H21" s="149">
        <f>E43-(H11+H18)</f>
        <v>0</v>
      </c>
    </row>
    <row r="36" spans="2:8" ht="15" thickBot="1" x14ac:dyDescent="0.35">
      <c r="B36" s="4" t="s">
        <v>148</v>
      </c>
      <c r="C36" s="62"/>
      <c r="D36" s="4"/>
      <c r="E36" s="62"/>
      <c r="F36" s="4"/>
      <c r="G36" s="9" t="s">
        <v>177</v>
      </c>
      <c r="H36" s="14">
        <v>0.36</v>
      </c>
    </row>
    <row r="37" spans="2:8" ht="15" thickBot="1" x14ac:dyDescent="0.35">
      <c r="B37" s="7" t="s">
        <v>5</v>
      </c>
      <c r="C37" s="15" t="s">
        <v>17</v>
      </c>
      <c r="D37" s="16"/>
      <c r="E37" s="150">
        <f>E4</f>
        <v>18000000</v>
      </c>
      <c r="F37" s="4"/>
      <c r="G37" s="121" t="s">
        <v>158</v>
      </c>
      <c r="H37" s="122">
        <f>E2</f>
        <v>20000000</v>
      </c>
    </row>
    <row r="38" spans="2:8" x14ac:dyDescent="0.3">
      <c r="B38" s="1" t="s">
        <v>2</v>
      </c>
      <c r="C38" t="s">
        <v>155</v>
      </c>
      <c r="D38" s="1"/>
      <c r="E38" s="3">
        <f>-H39*(E37)</f>
        <v>-4500000</v>
      </c>
      <c r="F38" s="4"/>
      <c r="G38" s="9" t="s">
        <v>90</v>
      </c>
      <c r="H38" s="119">
        <f>H36*H37</f>
        <v>7200000</v>
      </c>
    </row>
    <row r="39" spans="2:8" x14ac:dyDescent="0.3">
      <c r="B39" s="7" t="s">
        <v>5</v>
      </c>
      <c r="C39" s="7" t="s">
        <v>94</v>
      </c>
      <c r="D39" s="1"/>
      <c r="E39" s="5">
        <f>E37+E38</f>
        <v>13500000</v>
      </c>
      <c r="F39" s="11"/>
      <c r="G39" s="9" t="s">
        <v>40</v>
      </c>
      <c r="H39" s="13">
        <v>0.25</v>
      </c>
    </row>
    <row r="40" spans="2:8" x14ac:dyDescent="0.3">
      <c r="C40" s="1"/>
      <c r="D40" s="1"/>
      <c r="F40" s="4"/>
      <c r="G40" s="121" t="s">
        <v>79</v>
      </c>
      <c r="H40" s="123">
        <v>8241744</v>
      </c>
    </row>
    <row r="41" spans="2:8" x14ac:dyDescent="0.3">
      <c r="B41" s="1" t="s">
        <v>2</v>
      </c>
      <c r="C41" s="1" t="s">
        <v>38</v>
      </c>
      <c r="D41" s="1"/>
      <c r="E41" s="3">
        <f>-H41</f>
        <v>0</v>
      </c>
      <c r="F41" s="4"/>
      <c r="G41" s="9" t="s">
        <v>37</v>
      </c>
      <c r="H41" s="119">
        <f>E5</f>
        <v>0</v>
      </c>
    </row>
    <row r="42" spans="2:8" x14ac:dyDescent="0.3">
      <c r="B42" s="1" t="s">
        <v>2</v>
      </c>
      <c r="C42" s="1" t="s">
        <v>159</v>
      </c>
      <c r="D42" s="1"/>
      <c r="E42" s="3">
        <f>-E6</f>
        <v>0</v>
      </c>
      <c r="G42" s="9" t="s">
        <v>163</v>
      </c>
      <c r="H42" s="119">
        <f>E3</f>
        <v>5000000</v>
      </c>
    </row>
    <row r="43" spans="2:8" x14ac:dyDescent="0.3">
      <c r="B43" s="7"/>
      <c r="C43" s="7" t="s">
        <v>46</v>
      </c>
      <c r="D43" s="1"/>
      <c r="E43" s="5">
        <f>E37+E38+E41+E42</f>
        <v>13500000</v>
      </c>
      <c r="F43" s="11"/>
    </row>
    <row r="44" spans="2:8" ht="15" thickBot="1" x14ac:dyDescent="0.35">
      <c r="B44" s="7"/>
      <c r="C44" s="7"/>
      <c r="D44" s="1"/>
      <c r="E44" s="5"/>
      <c r="F44" s="11"/>
    </row>
    <row r="45" spans="2:8" x14ac:dyDescent="0.3">
      <c r="B45" s="7"/>
      <c r="C45" s="7"/>
      <c r="D45" s="1"/>
      <c r="E45" s="5"/>
      <c r="F45" s="11"/>
      <c r="G45" s="124" t="s">
        <v>161</v>
      </c>
      <c r="H45" s="125">
        <f>H37-H42</f>
        <v>15000000</v>
      </c>
    </row>
    <row r="46" spans="2:8" x14ac:dyDescent="0.3">
      <c r="B46" s="7"/>
      <c r="C46" s="7"/>
      <c r="D46" s="1"/>
      <c r="E46" s="5"/>
      <c r="F46" s="11"/>
      <c r="G46" s="126" t="s">
        <v>164</v>
      </c>
      <c r="H46" s="127">
        <f>H45*H36</f>
        <v>5400000</v>
      </c>
    </row>
    <row r="47" spans="2:8" x14ac:dyDescent="0.3">
      <c r="B47" s="7"/>
      <c r="C47" s="7"/>
      <c r="D47" s="1"/>
      <c r="E47" s="5"/>
      <c r="F47" s="11"/>
      <c r="G47" s="128"/>
      <c r="H47" s="129"/>
    </row>
    <row r="48" spans="2:8" ht="15" thickBot="1" x14ac:dyDescent="0.35">
      <c r="B48" s="1"/>
      <c r="C48" s="1"/>
      <c r="D48" s="1"/>
      <c r="E48" s="5"/>
      <c r="F48" s="1"/>
      <c r="G48" s="130" t="s">
        <v>165</v>
      </c>
      <c r="H48" s="131">
        <f>E43-H46</f>
        <v>8100000</v>
      </c>
    </row>
  </sheetData>
  <conditionalFormatting sqref="E39">
    <cfRule type="cellIs" dxfId="27" priority="2" stopIfTrue="1" operator="lessThan">
      <formula>0</formula>
    </cfRule>
  </conditionalFormatting>
  <conditionalFormatting sqref="E43:E48">
    <cfRule type="cellIs" dxfId="26" priority="3" stopIfTrue="1" operator="lessThan">
      <formula>0</formula>
    </cfRule>
  </conditionalFormatting>
  <conditionalFormatting sqref="H37">
    <cfRule type="cellIs" dxfId="25" priority="4" stopIfTrue="1" operator="lessThan">
      <formula>0</formula>
    </cfRule>
  </conditionalFormatting>
  <conditionalFormatting sqref="H40">
    <cfRule type="cellIs" dxfId="24" priority="1" stopIfTrue="1" operator="less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R1177"/>
  <sheetViews>
    <sheetView topLeftCell="A4" workbookViewId="0">
      <selection activeCell="F93" sqref="F93"/>
    </sheetView>
  </sheetViews>
  <sheetFormatPr defaultRowHeight="14.4" x14ac:dyDescent="0.3"/>
  <cols>
    <col min="1" max="1" width="2.44140625" customWidth="1"/>
    <col min="2" max="2" width="16.5546875" customWidth="1"/>
    <col min="3" max="3" width="35.44140625" customWidth="1"/>
    <col min="4" max="4" width="8.5546875" customWidth="1"/>
    <col min="5" max="5" width="12.109375" customWidth="1"/>
    <col min="6" max="6" width="27.5546875" customWidth="1"/>
    <col min="7" max="7" width="20.44140625" customWidth="1"/>
    <col min="8" max="8" width="15.44140625" bestFit="1" customWidth="1"/>
    <col min="9" max="10" width="14.44140625" bestFit="1" customWidth="1"/>
    <col min="11" max="11" width="14.33203125" bestFit="1" customWidth="1"/>
    <col min="12" max="12" width="17.33203125" customWidth="1"/>
    <col min="13" max="13" width="14.5546875" customWidth="1"/>
    <col min="14" max="14" width="12.5546875" bestFit="1" customWidth="1"/>
    <col min="15" max="15" width="12" bestFit="1" customWidth="1"/>
    <col min="16" max="16" width="11.44140625" customWidth="1"/>
    <col min="17" max="17" width="11.5546875" bestFit="1" customWidth="1"/>
    <col min="18" max="18" width="12" bestFit="1" customWidth="1"/>
  </cols>
  <sheetData>
    <row r="5" spans="2:8" x14ac:dyDescent="0.3">
      <c r="B5" s="195" t="s">
        <v>198</v>
      </c>
      <c r="C5" s="196" t="s">
        <v>178</v>
      </c>
    </row>
    <row r="6" spans="2:8" x14ac:dyDescent="0.3">
      <c r="B6" s="197">
        <v>72000000</v>
      </c>
      <c r="C6" s="198">
        <f>4/6</f>
        <v>0.66666666666666663</v>
      </c>
      <c r="F6" s="120"/>
      <c r="G6" s="120"/>
    </row>
    <row r="7" spans="2:8" x14ac:dyDescent="0.3">
      <c r="B7" s="197">
        <v>80000000</v>
      </c>
      <c r="C7" s="198">
        <f>1/6</f>
        <v>0.16666666666666666</v>
      </c>
      <c r="F7" s="120"/>
      <c r="G7" s="120"/>
    </row>
    <row r="8" spans="2:8" x14ac:dyDescent="0.3">
      <c r="B8" s="197">
        <v>50000000</v>
      </c>
      <c r="C8" s="198">
        <f>1/6</f>
        <v>0.16666666666666666</v>
      </c>
      <c r="F8" s="120"/>
      <c r="G8" s="120"/>
    </row>
    <row r="9" spans="2:8" ht="2.25" customHeight="1" x14ac:dyDescent="0.3">
      <c r="B9" s="154"/>
      <c r="C9" s="155"/>
    </row>
    <row r="10" spans="2:8" x14ac:dyDescent="0.3">
      <c r="B10" s="152"/>
      <c r="C10" s="153">
        <f>SUM(C6:C9)</f>
        <v>0.99999999999999989</v>
      </c>
      <c r="G10" s="120"/>
      <c r="H10" s="79"/>
    </row>
    <row r="11" spans="2:8" ht="15" thickBot="1" x14ac:dyDescent="0.35">
      <c r="B11" s="152"/>
      <c r="C11" s="152"/>
      <c r="D11" s="152"/>
    </row>
    <row r="12" spans="2:8" ht="15" thickBot="1" x14ac:dyDescent="0.35">
      <c r="B12" s="193" t="s">
        <v>207</v>
      </c>
      <c r="C12" s="194">
        <v>0</v>
      </c>
    </row>
    <row r="13" spans="2:8" ht="15" thickBot="1" x14ac:dyDescent="0.35"/>
    <row r="14" spans="2:8" ht="15" thickBot="1" x14ac:dyDescent="0.35">
      <c r="B14" s="199">
        <f>_xlfn.NORM.INV(1-D14,G169,G170)</f>
        <v>60061389.794765495</v>
      </c>
      <c r="C14" s="201" t="s">
        <v>206</v>
      </c>
      <c r="D14" s="200">
        <v>0.85</v>
      </c>
    </row>
    <row r="21" spans="1:7" ht="15" thickBot="1" x14ac:dyDescent="0.35"/>
    <row r="22" spans="1:7" x14ac:dyDescent="0.3">
      <c r="B22" s="124" t="s">
        <v>184</v>
      </c>
      <c r="C22" s="202">
        <f>C153</f>
        <v>69666666.666666657</v>
      </c>
    </row>
    <row r="23" spans="1:7" x14ac:dyDescent="0.3">
      <c r="B23" s="126" t="s">
        <v>197</v>
      </c>
      <c r="C23" s="169">
        <f>C154</f>
        <v>9267625.8496385626</v>
      </c>
    </row>
    <row r="24" spans="1:7" x14ac:dyDescent="0.3">
      <c r="B24" s="172" t="s">
        <v>191</v>
      </c>
      <c r="C24" s="173" t="s">
        <v>192</v>
      </c>
    </row>
    <row r="25" spans="1:7" ht="15" thickBot="1" x14ac:dyDescent="0.35">
      <c r="B25" s="174">
        <f>_xlfn.NORM.DIST(C12,C22,C23,TRUE)</f>
        <v>2.7979281389219538E-14</v>
      </c>
      <c r="C25" s="175">
        <f>1-B25</f>
        <v>0.99999999999997202</v>
      </c>
    </row>
    <row r="26" spans="1:7" x14ac:dyDescent="0.3">
      <c r="F26" s="9" t="s">
        <v>196</v>
      </c>
      <c r="G26" s="10">
        <v>30000000</v>
      </c>
    </row>
    <row r="27" spans="1:7" x14ac:dyDescent="0.3">
      <c r="F27" s="9" t="s">
        <v>194</v>
      </c>
      <c r="G27" s="10">
        <v>110000000</v>
      </c>
    </row>
    <row r="28" spans="1:7" x14ac:dyDescent="0.3">
      <c r="A28" s="164"/>
    </row>
    <row r="153" spans="2:8" x14ac:dyDescent="0.3">
      <c r="B153" s="151" t="s">
        <v>180</v>
      </c>
      <c r="C153" s="159">
        <f>SUMPRODUCT(B6:B9,C6:C9)</f>
        <v>69666666.666666657</v>
      </c>
      <c r="D153" s="152"/>
    </row>
    <row r="154" spans="2:8" x14ac:dyDescent="0.3">
      <c r="B154" s="151" t="s">
        <v>199</v>
      </c>
      <c r="C154" s="159">
        <f>SQRT(SUMPRODUCT(C6:C9,(B6:B9-C153)^2))</f>
        <v>9267625.8496385626</v>
      </c>
      <c r="D154" s="152"/>
      <c r="H154" s="118">
        <v>0.68268949213708585</v>
      </c>
    </row>
    <row r="155" spans="2:8" x14ac:dyDescent="0.3">
      <c r="B155" s="151" t="s">
        <v>200</v>
      </c>
      <c r="C155" s="176">
        <f>2*C154</f>
        <v>18535251.699277125</v>
      </c>
      <c r="D155" s="152"/>
      <c r="H155" s="118">
        <v>0.95449973610364158</v>
      </c>
    </row>
    <row r="156" spans="2:8" x14ac:dyDescent="0.3">
      <c r="B156" s="151" t="s">
        <v>201</v>
      </c>
      <c r="C156" s="176">
        <f>3*C154</f>
        <v>27802877.548915688</v>
      </c>
      <c r="H156" s="118">
        <v>0.99730020393673979</v>
      </c>
    </row>
    <row r="158" spans="2:8" ht="15" thickBot="1" x14ac:dyDescent="0.35"/>
    <row r="159" spans="2:8" ht="15" thickBot="1" x14ac:dyDescent="0.35">
      <c r="F159" s="179" t="s">
        <v>202</v>
      </c>
      <c r="G159" s="180" t="s">
        <v>203</v>
      </c>
    </row>
    <row r="160" spans="2:8" x14ac:dyDescent="0.3">
      <c r="F160" s="177">
        <f>(C153-C154)</f>
        <v>60399040.81702809</v>
      </c>
      <c r="G160" s="178">
        <f>(C153+C154)</f>
        <v>78934292.516305223</v>
      </c>
    </row>
    <row r="161" spans="2:7" x14ac:dyDescent="0.3">
      <c r="F161" s="181">
        <f>C153-C155</f>
        <v>51131414.967389531</v>
      </c>
      <c r="G161" s="182">
        <f>C153+C155</f>
        <v>88201918.365943789</v>
      </c>
    </row>
    <row r="162" spans="2:7" ht="15" thickBot="1" x14ac:dyDescent="0.35">
      <c r="F162" s="184">
        <f>C153-C156</f>
        <v>41863789.117750973</v>
      </c>
      <c r="G162" s="183">
        <f>C153+C156</f>
        <v>97469544.215582341</v>
      </c>
    </row>
    <row r="163" spans="2:7" ht="15" thickBot="1" x14ac:dyDescent="0.35"/>
    <row r="164" spans="2:7" x14ac:dyDescent="0.3">
      <c r="B164" s="58"/>
      <c r="F164" s="161" t="s">
        <v>193</v>
      </c>
      <c r="G164" s="162"/>
    </row>
    <row r="165" spans="2:7" x14ac:dyDescent="0.3">
      <c r="F165" s="126" t="s">
        <v>185</v>
      </c>
      <c r="G165" s="134">
        <f>F160</f>
        <v>60399040.81702809</v>
      </c>
    </row>
    <row r="166" spans="2:7" x14ac:dyDescent="0.3">
      <c r="F166" s="126" t="s">
        <v>186</v>
      </c>
      <c r="G166" s="163">
        <f>(G165-G169)/G170</f>
        <v>-1.0000000000000004</v>
      </c>
    </row>
    <row r="167" spans="2:7" x14ac:dyDescent="0.3">
      <c r="F167" s="126" t="s">
        <v>187</v>
      </c>
      <c r="G167" s="168">
        <f>G160</f>
        <v>78934292.516305223</v>
      </c>
    </row>
    <row r="168" spans="2:7" x14ac:dyDescent="0.3">
      <c r="F168" s="126" t="s">
        <v>189</v>
      </c>
      <c r="G168" s="163">
        <f>(G167-G169)/G170</f>
        <v>1.0000000000000004</v>
      </c>
    </row>
    <row r="169" spans="2:7" x14ac:dyDescent="0.3">
      <c r="F169" s="126" t="s">
        <v>184</v>
      </c>
      <c r="G169" s="169">
        <f>C153</f>
        <v>69666666.666666657</v>
      </c>
    </row>
    <row r="170" spans="2:7" ht="15" thickBot="1" x14ac:dyDescent="0.35">
      <c r="F170" s="130" t="s">
        <v>197</v>
      </c>
      <c r="G170" s="171">
        <f>C154</f>
        <v>9267625.8496385626</v>
      </c>
    </row>
    <row r="171" spans="2:7" ht="15" thickBot="1" x14ac:dyDescent="0.35">
      <c r="B171" s="9" t="s">
        <v>184</v>
      </c>
      <c r="C171" s="160">
        <f>C22</f>
        <v>69666666.666666657</v>
      </c>
      <c r="F171" s="165" t="s">
        <v>190</v>
      </c>
      <c r="G171" s="166">
        <f>_xlfn.NORM.DIST(G167,G169,G170,TRUE)-_xlfn.NORM.DIST(G165,G169,G170,TRUE)</f>
        <v>0.68268949213708607</v>
      </c>
    </row>
    <row r="172" spans="2:7" x14ac:dyDescent="0.3">
      <c r="B172" s="9" t="s">
        <v>183</v>
      </c>
      <c r="C172" s="160">
        <f>C12</f>
        <v>0</v>
      </c>
      <c r="G172" s="167">
        <f>G171</f>
        <v>0.68268949213708607</v>
      </c>
    </row>
    <row r="173" spans="2:7" x14ac:dyDescent="0.3">
      <c r="B173" s="9" t="s">
        <v>195</v>
      </c>
      <c r="C173" s="158">
        <f>(G27-G26)/1000</f>
        <v>80000</v>
      </c>
    </row>
    <row r="176" spans="2:7" ht="15" thickBot="1" x14ac:dyDescent="0.35">
      <c r="B176" s="9" t="s">
        <v>182</v>
      </c>
      <c r="C176" s="160">
        <v>68488546.661540762</v>
      </c>
    </row>
    <row r="177" spans="2:18" x14ac:dyDescent="0.3">
      <c r="B177" s="156" t="s">
        <v>181</v>
      </c>
      <c r="C177" s="156" t="s">
        <v>179</v>
      </c>
      <c r="D177" s="156" t="s">
        <v>188</v>
      </c>
      <c r="E177" s="156" t="s">
        <v>183</v>
      </c>
      <c r="F177" s="156"/>
      <c r="G177" s="185" t="s">
        <v>204</v>
      </c>
      <c r="H177" s="186">
        <f>F162</f>
        <v>41863789.117750973</v>
      </c>
      <c r="I177" s="186" t="str">
        <f>G177</f>
        <v>3_Std</v>
      </c>
      <c r="J177" s="187">
        <f>G162</f>
        <v>97469544.215582341</v>
      </c>
      <c r="K177" s="185" t="str">
        <f>B155</f>
        <v>2 Std</v>
      </c>
      <c r="L177" s="186">
        <f>F161</f>
        <v>51131414.967389531</v>
      </c>
      <c r="M177" s="186" t="str">
        <f>K177</f>
        <v>2 Std</v>
      </c>
      <c r="N177" s="187">
        <f>G161</f>
        <v>88201918.365943789</v>
      </c>
      <c r="O177" s="185" t="s">
        <v>205</v>
      </c>
      <c r="P177" s="186">
        <f>F160</f>
        <v>60399040.81702809</v>
      </c>
      <c r="Q177" s="186" t="str">
        <f>O177</f>
        <v>1_Std</v>
      </c>
      <c r="R177" s="187">
        <f>G160</f>
        <v>78934292.516305223</v>
      </c>
    </row>
    <row r="178" spans="2:18" x14ac:dyDescent="0.3">
      <c r="B178" s="157">
        <v>1</v>
      </c>
      <c r="C178" s="170">
        <f>G26</f>
        <v>30000000</v>
      </c>
      <c r="D178">
        <f t="shared" ref="D178:D241" si="0">_xlfn.NORM.DIST(C178,$C$153,$C$154,FALSE)</f>
        <v>4.5279878071269885E-12</v>
      </c>
      <c r="E178" s="120">
        <f t="shared" ref="E178:E241" si="1">$C$172</f>
        <v>0</v>
      </c>
      <c r="F178">
        <f t="shared" ref="F178:F241" si="2">IF($C$172&gt;$C$171,IF(C178&lt;$C$172,0,D178),IF(C178&gt;$C$172,0,D178))</f>
        <v>0</v>
      </c>
      <c r="G178" s="188">
        <f t="shared" ref="G178:G241" si="3">$H$177</f>
        <v>41863789.117750973</v>
      </c>
      <c r="H178">
        <f t="shared" ref="H178:H241" si="4">IF($H$177&gt;$C$171,IF(C178&lt;$H$177,0,D178),IF(C178&gt;$H$177,0,D178))</f>
        <v>4.5279878071269885E-12</v>
      </c>
      <c r="I178" s="120">
        <f t="shared" ref="I178:I241" si="5">$J$177</f>
        <v>97469544.215582341</v>
      </c>
      <c r="J178" s="129">
        <f t="shared" ref="J178:J241" si="6">IF($J$177&gt;$C$171,IF(C178&lt;$J$177,0,D178),IF(C178&gt;$J$177,0,D178))</f>
        <v>0</v>
      </c>
      <c r="K178" s="188">
        <f t="shared" ref="K178:K241" si="7">$L$177</f>
        <v>51131414.967389531</v>
      </c>
      <c r="L178">
        <f t="shared" ref="L178:L241" si="8">IF($L$177&gt;$C$171,IF(C178&lt;$L$177,0,D178),IF(C178&gt;$L$177,0,D178))</f>
        <v>4.5279878071269885E-12</v>
      </c>
      <c r="M178" s="120">
        <f t="shared" ref="M178:M241" si="9">$N$177</f>
        <v>88201918.365943789</v>
      </c>
      <c r="N178" s="129">
        <f t="shared" ref="N178:N241" si="10">IF($N$177&gt;$C$171,IF(C178&lt;$N$177,0,D178),IF(C178&gt;$N$177,0,D178))</f>
        <v>0</v>
      </c>
      <c r="O178" s="188">
        <f t="shared" ref="O178:O241" si="11">$P$177</f>
        <v>60399040.81702809</v>
      </c>
      <c r="P178">
        <f t="shared" ref="P178:P241" si="12">IF($P$177&gt;$C$171,IF(C178&lt;$P$177,0,D178),IF(C178&gt;$P$177,0,D178))</f>
        <v>4.5279878071269885E-12</v>
      </c>
      <c r="Q178" s="120">
        <f>$R$177</f>
        <v>78934292.516305223</v>
      </c>
      <c r="R178" s="129">
        <f t="shared" ref="R178:R241" si="13">IF($R$177&gt;$C$171,IF(C178&lt;$R$177,0,D178),IF(C178&gt;$R$177,0,D178))</f>
        <v>0</v>
      </c>
    </row>
    <row r="179" spans="2:18" x14ac:dyDescent="0.3">
      <c r="B179" s="157">
        <v>2</v>
      </c>
      <c r="C179" s="170">
        <f t="shared" ref="C179:C242" si="14">C178+$C$173</f>
        <v>30080000</v>
      </c>
      <c r="D179">
        <f t="shared" si="0"/>
        <v>4.69823708748056E-12</v>
      </c>
      <c r="E179" s="120">
        <f t="shared" si="1"/>
        <v>0</v>
      </c>
      <c r="F179">
        <f t="shared" si="2"/>
        <v>0</v>
      </c>
      <c r="G179" s="188">
        <f t="shared" si="3"/>
        <v>41863789.117750973</v>
      </c>
      <c r="H179">
        <f t="shared" si="4"/>
        <v>4.69823708748056E-12</v>
      </c>
      <c r="I179" s="120">
        <f t="shared" si="5"/>
        <v>97469544.215582341</v>
      </c>
      <c r="J179" s="129">
        <f t="shared" si="6"/>
        <v>0</v>
      </c>
      <c r="K179" s="188">
        <f t="shared" si="7"/>
        <v>51131414.967389531</v>
      </c>
      <c r="L179">
        <f t="shared" si="8"/>
        <v>4.69823708748056E-12</v>
      </c>
      <c r="M179" s="120">
        <f t="shared" si="9"/>
        <v>88201918.365943789</v>
      </c>
      <c r="N179" s="129">
        <f t="shared" si="10"/>
        <v>0</v>
      </c>
      <c r="O179" s="188">
        <f t="shared" si="11"/>
        <v>60399040.81702809</v>
      </c>
      <c r="P179">
        <f t="shared" si="12"/>
        <v>4.69823708748056E-12</v>
      </c>
      <c r="Q179" s="120">
        <f t="shared" ref="Q179:Q242" si="15">$R$177</f>
        <v>78934292.516305223</v>
      </c>
      <c r="R179" s="129">
        <f t="shared" si="13"/>
        <v>0</v>
      </c>
    </row>
    <row r="180" spans="2:18" x14ac:dyDescent="0.3">
      <c r="B180" s="157">
        <v>3</v>
      </c>
      <c r="C180" s="170">
        <f t="shared" si="14"/>
        <v>30160000</v>
      </c>
      <c r="D180">
        <f t="shared" si="0"/>
        <v>4.8745243875577522E-12</v>
      </c>
      <c r="E180" s="120">
        <f t="shared" si="1"/>
        <v>0</v>
      </c>
      <c r="F180">
        <f t="shared" si="2"/>
        <v>0</v>
      </c>
      <c r="G180" s="188">
        <f t="shared" si="3"/>
        <v>41863789.117750973</v>
      </c>
      <c r="H180">
        <f t="shared" si="4"/>
        <v>4.8745243875577522E-12</v>
      </c>
      <c r="I180" s="120">
        <f t="shared" si="5"/>
        <v>97469544.215582341</v>
      </c>
      <c r="J180" s="129">
        <f t="shared" si="6"/>
        <v>0</v>
      </c>
      <c r="K180" s="188">
        <f t="shared" si="7"/>
        <v>51131414.967389531</v>
      </c>
      <c r="L180">
        <f t="shared" si="8"/>
        <v>4.8745243875577522E-12</v>
      </c>
      <c r="M180" s="120">
        <f t="shared" si="9"/>
        <v>88201918.365943789</v>
      </c>
      <c r="N180" s="129">
        <f t="shared" si="10"/>
        <v>0</v>
      </c>
      <c r="O180" s="188">
        <f t="shared" si="11"/>
        <v>60399040.81702809</v>
      </c>
      <c r="P180">
        <f t="shared" si="12"/>
        <v>4.8745243875577522E-12</v>
      </c>
      <c r="Q180" s="120">
        <f t="shared" si="15"/>
        <v>78934292.516305223</v>
      </c>
      <c r="R180" s="129">
        <f t="shared" si="13"/>
        <v>0</v>
      </c>
    </row>
    <row r="181" spans="2:18" x14ac:dyDescent="0.3">
      <c r="B181" s="157">
        <v>4</v>
      </c>
      <c r="C181" s="170">
        <f t="shared" si="14"/>
        <v>30240000</v>
      </c>
      <c r="D181">
        <f t="shared" si="0"/>
        <v>5.0570495020504719E-12</v>
      </c>
      <c r="E181" s="120">
        <f t="shared" si="1"/>
        <v>0</v>
      </c>
      <c r="F181">
        <f t="shared" si="2"/>
        <v>0</v>
      </c>
      <c r="G181" s="188">
        <f t="shared" si="3"/>
        <v>41863789.117750973</v>
      </c>
      <c r="H181">
        <f t="shared" si="4"/>
        <v>5.0570495020504719E-12</v>
      </c>
      <c r="I181" s="120">
        <f t="shared" si="5"/>
        <v>97469544.215582341</v>
      </c>
      <c r="J181" s="129">
        <f t="shared" si="6"/>
        <v>0</v>
      </c>
      <c r="K181" s="188">
        <f t="shared" si="7"/>
        <v>51131414.967389531</v>
      </c>
      <c r="L181">
        <f t="shared" si="8"/>
        <v>5.0570495020504719E-12</v>
      </c>
      <c r="M181" s="120">
        <f t="shared" si="9"/>
        <v>88201918.365943789</v>
      </c>
      <c r="N181" s="129">
        <f t="shared" si="10"/>
        <v>0</v>
      </c>
      <c r="O181" s="188">
        <f t="shared" si="11"/>
        <v>60399040.81702809</v>
      </c>
      <c r="P181">
        <f t="shared" si="12"/>
        <v>5.0570495020504719E-12</v>
      </c>
      <c r="Q181" s="120">
        <f t="shared" si="15"/>
        <v>78934292.516305223</v>
      </c>
      <c r="R181" s="129">
        <f t="shared" si="13"/>
        <v>0</v>
      </c>
    </row>
    <row r="182" spans="2:18" x14ac:dyDescent="0.3">
      <c r="B182" s="157">
        <v>5</v>
      </c>
      <c r="C182" s="170">
        <f t="shared" si="14"/>
        <v>30320000</v>
      </c>
      <c r="D182">
        <f t="shared" si="0"/>
        <v>5.246018294142655E-12</v>
      </c>
      <c r="E182" s="120">
        <f t="shared" si="1"/>
        <v>0</v>
      </c>
      <c r="F182">
        <f t="shared" si="2"/>
        <v>0</v>
      </c>
      <c r="G182" s="188">
        <f t="shared" si="3"/>
        <v>41863789.117750973</v>
      </c>
      <c r="H182">
        <f t="shared" si="4"/>
        <v>5.246018294142655E-12</v>
      </c>
      <c r="I182" s="120">
        <f t="shared" si="5"/>
        <v>97469544.215582341</v>
      </c>
      <c r="J182" s="129">
        <f t="shared" si="6"/>
        <v>0</v>
      </c>
      <c r="K182" s="188">
        <f t="shared" si="7"/>
        <v>51131414.967389531</v>
      </c>
      <c r="L182">
        <f t="shared" si="8"/>
        <v>5.246018294142655E-12</v>
      </c>
      <c r="M182" s="120">
        <f t="shared" si="9"/>
        <v>88201918.365943789</v>
      </c>
      <c r="N182" s="129">
        <f t="shared" si="10"/>
        <v>0</v>
      </c>
      <c r="O182" s="188">
        <f t="shared" si="11"/>
        <v>60399040.81702809</v>
      </c>
      <c r="P182">
        <f t="shared" si="12"/>
        <v>5.246018294142655E-12</v>
      </c>
      <c r="Q182" s="120">
        <f t="shared" si="15"/>
        <v>78934292.516305223</v>
      </c>
      <c r="R182" s="129">
        <f t="shared" si="13"/>
        <v>0</v>
      </c>
    </row>
    <row r="183" spans="2:18" x14ac:dyDescent="0.3">
      <c r="B183" s="157">
        <v>6</v>
      </c>
      <c r="C183" s="170">
        <f t="shared" si="14"/>
        <v>30400000</v>
      </c>
      <c r="D183">
        <f t="shared" si="0"/>
        <v>5.4416428602396464E-12</v>
      </c>
      <c r="E183" s="120">
        <f t="shared" si="1"/>
        <v>0</v>
      </c>
      <c r="F183">
        <f t="shared" si="2"/>
        <v>0</v>
      </c>
      <c r="G183" s="188">
        <f t="shared" si="3"/>
        <v>41863789.117750973</v>
      </c>
      <c r="H183">
        <f t="shared" si="4"/>
        <v>5.4416428602396464E-12</v>
      </c>
      <c r="I183" s="120">
        <f t="shared" si="5"/>
        <v>97469544.215582341</v>
      </c>
      <c r="J183" s="129">
        <f t="shared" si="6"/>
        <v>0</v>
      </c>
      <c r="K183" s="188">
        <f t="shared" si="7"/>
        <v>51131414.967389531</v>
      </c>
      <c r="L183">
        <f t="shared" si="8"/>
        <v>5.4416428602396464E-12</v>
      </c>
      <c r="M183" s="120">
        <f t="shared" si="9"/>
        <v>88201918.365943789</v>
      </c>
      <c r="N183" s="129">
        <f t="shared" si="10"/>
        <v>0</v>
      </c>
      <c r="O183" s="188">
        <f t="shared" si="11"/>
        <v>60399040.81702809</v>
      </c>
      <c r="P183">
        <f t="shared" si="12"/>
        <v>5.4416428602396464E-12</v>
      </c>
      <c r="Q183" s="120">
        <f t="shared" si="15"/>
        <v>78934292.516305223</v>
      </c>
      <c r="R183" s="129">
        <f t="shared" si="13"/>
        <v>0</v>
      </c>
    </row>
    <row r="184" spans="2:18" x14ac:dyDescent="0.3">
      <c r="B184" s="157">
        <v>7</v>
      </c>
      <c r="C184" s="170">
        <f t="shared" si="14"/>
        <v>30480000</v>
      </c>
      <c r="D184">
        <f t="shared" si="0"/>
        <v>5.6441416984939214E-12</v>
      </c>
      <c r="E184" s="120">
        <f t="shared" si="1"/>
        <v>0</v>
      </c>
      <c r="F184">
        <f t="shared" si="2"/>
        <v>0</v>
      </c>
      <c r="G184" s="188">
        <f t="shared" si="3"/>
        <v>41863789.117750973</v>
      </c>
      <c r="H184">
        <f t="shared" si="4"/>
        <v>5.6441416984939214E-12</v>
      </c>
      <c r="I184" s="120">
        <f t="shared" si="5"/>
        <v>97469544.215582341</v>
      </c>
      <c r="J184" s="129">
        <f t="shared" si="6"/>
        <v>0</v>
      </c>
      <c r="K184" s="188">
        <f t="shared" si="7"/>
        <v>51131414.967389531</v>
      </c>
      <c r="L184">
        <f t="shared" si="8"/>
        <v>5.6441416984939214E-12</v>
      </c>
      <c r="M184" s="120">
        <f t="shared" si="9"/>
        <v>88201918.365943789</v>
      </c>
      <c r="N184" s="129">
        <f t="shared" si="10"/>
        <v>0</v>
      </c>
      <c r="O184" s="188">
        <f t="shared" si="11"/>
        <v>60399040.81702809</v>
      </c>
      <c r="P184">
        <f t="shared" si="12"/>
        <v>5.6441416984939214E-12</v>
      </c>
      <c r="Q184" s="120">
        <f t="shared" si="15"/>
        <v>78934292.516305223</v>
      </c>
      <c r="R184" s="129">
        <f t="shared" si="13"/>
        <v>0</v>
      </c>
    </row>
    <row r="185" spans="2:18" x14ac:dyDescent="0.3">
      <c r="B185" s="157">
        <v>8</v>
      </c>
      <c r="C185" s="170">
        <f t="shared" si="14"/>
        <v>30560000</v>
      </c>
      <c r="D185">
        <f t="shared" si="0"/>
        <v>5.8537398811923823E-12</v>
      </c>
      <c r="E185" s="120">
        <f t="shared" si="1"/>
        <v>0</v>
      </c>
      <c r="F185">
        <f t="shared" si="2"/>
        <v>0</v>
      </c>
      <c r="G185" s="188">
        <f t="shared" si="3"/>
        <v>41863789.117750973</v>
      </c>
      <c r="H185">
        <f t="shared" si="4"/>
        <v>5.8537398811923823E-12</v>
      </c>
      <c r="I185" s="120">
        <f t="shared" si="5"/>
        <v>97469544.215582341</v>
      </c>
      <c r="J185" s="129">
        <f t="shared" si="6"/>
        <v>0</v>
      </c>
      <c r="K185" s="188">
        <f t="shared" si="7"/>
        <v>51131414.967389531</v>
      </c>
      <c r="L185">
        <f t="shared" si="8"/>
        <v>5.8537398811923823E-12</v>
      </c>
      <c r="M185" s="120">
        <f t="shared" si="9"/>
        <v>88201918.365943789</v>
      </c>
      <c r="N185" s="129">
        <f t="shared" si="10"/>
        <v>0</v>
      </c>
      <c r="O185" s="188">
        <f t="shared" si="11"/>
        <v>60399040.81702809</v>
      </c>
      <c r="P185">
        <f t="shared" si="12"/>
        <v>5.8537398811923823E-12</v>
      </c>
      <c r="Q185" s="120">
        <f t="shared" si="15"/>
        <v>78934292.516305223</v>
      </c>
      <c r="R185" s="129">
        <f t="shared" si="13"/>
        <v>0</v>
      </c>
    </row>
    <row r="186" spans="2:18" x14ac:dyDescent="0.3">
      <c r="B186" s="157">
        <v>9</v>
      </c>
      <c r="C186" s="170">
        <f t="shared" si="14"/>
        <v>30640000</v>
      </c>
      <c r="D186">
        <f t="shared" si="0"/>
        <v>6.0706692310704491E-12</v>
      </c>
      <c r="E186" s="120">
        <f t="shared" si="1"/>
        <v>0</v>
      </c>
      <c r="F186">
        <f t="shared" si="2"/>
        <v>0</v>
      </c>
      <c r="G186" s="188">
        <f t="shared" si="3"/>
        <v>41863789.117750973</v>
      </c>
      <c r="H186">
        <f t="shared" si="4"/>
        <v>6.0706692310704491E-12</v>
      </c>
      <c r="I186" s="120">
        <f t="shared" si="5"/>
        <v>97469544.215582341</v>
      </c>
      <c r="J186" s="129">
        <f t="shared" si="6"/>
        <v>0</v>
      </c>
      <c r="K186" s="188">
        <f t="shared" si="7"/>
        <v>51131414.967389531</v>
      </c>
      <c r="L186">
        <f t="shared" si="8"/>
        <v>6.0706692310704491E-12</v>
      </c>
      <c r="M186" s="120">
        <f t="shared" si="9"/>
        <v>88201918.365943789</v>
      </c>
      <c r="N186" s="129">
        <f t="shared" si="10"/>
        <v>0</v>
      </c>
      <c r="O186" s="188">
        <f t="shared" si="11"/>
        <v>60399040.81702809</v>
      </c>
      <c r="P186">
        <f t="shared" si="12"/>
        <v>6.0706692310704491E-12</v>
      </c>
      <c r="Q186" s="120">
        <f t="shared" si="15"/>
        <v>78934292.516305223</v>
      </c>
      <c r="R186" s="129">
        <f t="shared" si="13"/>
        <v>0</v>
      </c>
    </row>
    <row r="187" spans="2:18" x14ac:dyDescent="0.3">
      <c r="B187" s="157">
        <v>10</v>
      </c>
      <c r="C187" s="170">
        <f t="shared" si="14"/>
        <v>30720000</v>
      </c>
      <c r="D187">
        <f t="shared" si="0"/>
        <v>6.2951685016190304E-12</v>
      </c>
      <c r="E187" s="120">
        <f t="shared" si="1"/>
        <v>0</v>
      </c>
      <c r="F187">
        <f t="shared" si="2"/>
        <v>0</v>
      </c>
      <c r="G187" s="188">
        <f t="shared" si="3"/>
        <v>41863789.117750973</v>
      </c>
      <c r="H187">
        <f t="shared" si="4"/>
        <v>6.2951685016190304E-12</v>
      </c>
      <c r="I187" s="120">
        <f t="shared" si="5"/>
        <v>97469544.215582341</v>
      </c>
      <c r="J187" s="129">
        <f t="shared" si="6"/>
        <v>0</v>
      </c>
      <c r="K187" s="188">
        <f t="shared" si="7"/>
        <v>51131414.967389531</v>
      </c>
      <c r="L187">
        <f t="shared" si="8"/>
        <v>6.2951685016190304E-12</v>
      </c>
      <c r="M187" s="120">
        <f t="shared" si="9"/>
        <v>88201918.365943789</v>
      </c>
      <c r="N187" s="129">
        <f t="shared" si="10"/>
        <v>0</v>
      </c>
      <c r="O187" s="188">
        <f t="shared" si="11"/>
        <v>60399040.81702809</v>
      </c>
      <c r="P187">
        <f t="shared" si="12"/>
        <v>6.2951685016190304E-12</v>
      </c>
      <c r="Q187" s="120">
        <f t="shared" si="15"/>
        <v>78934292.516305223</v>
      </c>
      <c r="R187" s="129">
        <f t="shared" si="13"/>
        <v>0</v>
      </c>
    </row>
    <row r="188" spans="2:18" x14ac:dyDescent="0.3">
      <c r="B188" s="157">
        <v>11</v>
      </c>
      <c r="C188" s="170">
        <f t="shared" si="14"/>
        <v>30800000</v>
      </c>
      <c r="D188">
        <f t="shared" si="0"/>
        <v>6.527483561450374E-12</v>
      </c>
      <c r="E188" s="120">
        <f t="shared" si="1"/>
        <v>0</v>
      </c>
      <c r="F188">
        <f t="shared" si="2"/>
        <v>0</v>
      </c>
      <c r="G188" s="188">
        <f t="shared" si="3"/>
        <v>41863789.117750973</v>
      </c>
      <c r="H188">
        <f t="shared" si="4"/>
        <v>6.527483561450374E-12</v>
      </c>
      <c r="I188" s="120">
        <f t="shared" si="5"/>
        <v>97469544.215582341</v>
      </c>
      <c r="J188" s="129">
        <f t="shared" si="6"/>
        <v>0</v>
      </c>
      <c r="K188" s="188">
        <f t="shared" si="7"/>
        <v>51131414.967389531</v>
      </c>
      <c r="L188">
        <f t="shared" si="8"/>
        <v>6.527483561450374E-12</v>
      </c>
      <c r="M188" s="120">
        <f t="shared" si="9"/>
        <v>88201918.365943789</v>
      </c>
      <c r="N188" s="129">
        <f t="shared" si="10"/>
        <v>0</v>
      </c>
      <c r="O188" s="188">
        <f t="shared" si="11"/>
        <v>60399040.81702809</v>
      </c>
      <c r="P188">
        <f t="shared" si="12"/>
        <v>6.527483561450374E-12</v>
      </c>
      <c r="Q188" s="120">
        <f t="shared" si="15"/>
        <v>78934292.516305223</v>
      </c>
      <c r="R188" s="129">
        <f t="shared" si="13"/>
        <v>0</v>
      </c>
    </row>
    <row r="189" spans="2:18" x14ac:dyDescent="0.3">
      <c r="B189" s="157">
        <v>12</v>
      </c>
      <c r="C189" s="170">
        <f t="shared" si="14"/>
        <v>30880000</v>
      </c>
      <c r="D189">
        <f t="shared" si="0"/>
        <v>6.7678675827894933E-12</v>
      </c>
      <c r="E189" s="120">
        <f t="shared" si="1"/>
        <v>0</v>
      </c>
      <c r="F189">
        <f t="shared" si="2"/>
        <v>0</v>
      </c>
      <c r="G189" s="188">
        <f t="shared" si="3"/>
        <v>41863789.117750973</v>
      </c>
      <c r="H189">
        <f t="shared" si="4"/>
        <v>6.7678675827894933E-12</v>
      </c>
      <c r="I189" s="120">
        <f t="shared" si="5"/>
        <v>97469544.215582341</v>
      </c>
      <c r="J189" s="129">
        <f t="shared" si="6"/>
        <v>0</v>
      </c>
      <c r="K189" s="188">
        <f t="shared" si="7"/>
        <v>51131414.967389531</v>
      </c>
      <c r="L189">
        <f t="shared" si="8"/>
        <v>6.7678675827894933E-12</v>
      </c>
      <c r="M189" s="120">
        <f t="shared" si="9"/>
        <v>88201918.365943789</v>
      </c>
      <c r="N189" s="129">
        <f t="shared" si="10"/>
        <v>0</v>
      </c>
      <c r="O189" s="188">
        <f t="shared" si="11"/>
        <v>60399040.81702809</v>
      </c>
      <c r="P189">
        <f t="shared" si="12"/>
        <v>6.7678675827894933E-12</v>
      </c>
      <c r="Q189" s="120">
        <f t="shared" si="15"/>
        <v>78934292.516305223</v>
      </c>
      <c r="R189" s="129">
        <f t="shared" si="13"/>
        <v>0</v>
      </c>
    </row>
    <row r="190" spans="2:18" x14ac:dyDescent="0.3">
      <c r="B190" s="157">
        <v>13</v>
      </c>
      <c r="C190" s="170">
        <f t="shared" si="14"/>
        <v>30960000</v>
      </c>
      <c r="D190">
        <f t="shared" si="0"/>
        <v>7.0165812341577209E-12</v>
      </c>
      <c r="E190" s="120">
        <f t="shared" si="1"/>
        <v>0</v>
      </c>
      <c r="F190">
        <f t="shared" si="2"/>
        <v>0</v>
      </c>
      <c r="G190" s="188">
        <f t="shared" si="3"/>
        <v>41863789.117750973</v>
      </c>
      <c r="H190">
        <f t="shared" si="4"/>
        <v>7.0165812341577209E-12</v>
      </c>
      <c r="I190" s="120">
        <f t="shared" si="5"/>
        <v>97469544.215582341</v>
      </c>
      <c r="J190" s="129">
        <f t="shared" si="6"/>
        <v>0</v>
      </c>
      <c r="K190" s="188">
        <f t="shared" si="7"/>
        <v>51131414.967389531</v>
      </c>
      <c r="L190">
        <f t="shared" si="8"/>
        <v>7.0165812341577209E-12</v>
      </c>
      <c r="M190" s="120">
        <f t="shared" si="9"/>
        <v>88201918.365943789</v>
      </c>
      <c r="N190" s="129">
        <f t="shared" si="10"/>
        <v>0</v>
      </c>
      <c r="O190" s="188">
        <f t="shared" si="11"/>
        <v>60399040.81702809</v>
      </c>
      <c r="P190">
        <f t="shared" si="12"/>
        <v>7.0165812341577209E-12</v>
      </c>
      <c r="Q190" s="120">
        <f t="shared" si="15"/>
        <v>78934292.516305223</v>
      </c>
      <c r="R190" s="129">
        <f t="shared" si="13"/>
        <v>0</v>
      </c>
    </row>
    <row r="191" spans="2:18" x14ac:dyDescent="0.3">
      <c r="B191" s="157">
        <v>14</v>
      </c>
      <c r="C191" s="170">
        <f t="shared" si="14"/>
        <v>31040000</v>
      </c>
      <c r="D191">
        <f t="shared" si="0"/>
        <v>7.2738928773153628E-12</v>
      </c>
      <c r="E191" s="120">
        <f t="shared" si="1"/>
        <v>0</v>
      </c>
      <c r="F191">
        <f t="shared" si="2"/>
        <v>0</v>
      </c>
      <c r="G191" s="188">
        <f t="shared" si="3"/>
        <v>41863789.117750973</v>
      </c>
      <c r="H191">
        <f t="shared" si="4"/>
        <v>7.2738928773153628E-12</v>
      </c>
      <c r="I191" s="120">
        <f t="shared" si="5"/>
        <v>97469544.215582341</v>
      </c>
      <c r="J191" s="129">
        <f t="shared" si="6"/>
        <v>0</v>
      </c>
      <c r="K191" s="188">
        <f t="shared" si="7"/>
        <v>51131414.967389531</v>
      </c>
      <c r="L191">
        <f t="shared" si="8"/>
        <v>7.2738928773153628E-12</v>
      </c>
      <c r="M191" s="120">
        <f t="shared" si="9"/>
        <v>88201918.365943789</v>
      </c>
      <c r="N191" s="129">
        <f t="shared" si="10"/>
        <v>0</v>
      </c>
      <c r="O191" s="188">
        <f t="shared" si="11"/>
        <v>60399040.81702809</v>
      </c>
      <c r="P191">
        <f t="shared" si="12"/>
        <v>7.2738928773153628E-12</v>
      </c>
      <c r="Q191" s="120">
        <f t="shared" si="15"/>
        <v>78934292.516305223</v>
      </c>
      <c r="R191" s="129">
        <f t="shared" si="13"/>
        <v>0</v>
      </c>
    </row>
    <row r="192" spans="2:18" x14ac:dyDescent="0.3">
      <c r="B192" s="157">
        <v>15</v>
      </c>
      <c r="C192" s="170">
        <f t="shared" si="14"/>
        <v>31120000</v>
      </c>
      <c r="D192">
        <f t="shared" si="0"/>
        <v>7.5400787685307028E-12</v>
      </c>
      <c r="E192" s="120">
        <f t="shared" si="1"/>
        <v>0</v>
      </c>
      <c r="F192">
        <f t="shared" si="2"/>
        <v>0</v>
      </c>
      <c r="G192" s="188">
        <f t="shared" si="3"/>
        <v>41863789.117750973</v>
      </c>
      <c r="H192">
        <f t="shared" si="4"/>
        <v>7.5400787685307028E-12</v>
      </c>
      <c r="I192" s="120">
        <f t="shared" si="5"/>
        <v>97469544.215582341</v>
      </c>
      <c r="J192" s="129">
        <f t="shared" si="6"/>
        <v>0</v>
      </c>
      <c r="K192" s="188">
        <f t="shared" si="7"/>
        <v>51131414.967389531</v>
      </c>
      <c r="L192">
        <f t="shared" si="8"/>
        <v>7.5400787685307028E-12</v>
      </c>
      <c r="M192" s="120">
        <f t="shared" si="9"/>
        <v>88201918.365943789</v>
      </c>
      <c r="N192" s="129">
        <f t="shared" si="10"/>
        <v>0</v>
      </c>
      <c r="O192" s="188">
        <f t="shared" si="11"/>
        <v>60399040.81702809</v>
      </c>
      <c r="P192">
        <f t="shared" si="12"/>
        <v>7.5400787685307028E-12</v>
      </c>
      <c r="Q192" s="120">
        <f t="shared" si="15"/>
        <v>78934292.516305223</v>
      </c>
      <c r="R192" s="129">
        <f t="shared" si="13"/>
        <v>0</v>
      </c>
    </row>
    <row r="193" spans="2:18" x14ac:dyDescent="0.3">
      <c r="B193" s="157">
        <v>16</v>
      </c>
      <c r="C193" s="170">
        <f t="shared" si="14"/>
        <v>31200000</v>
      </c>
      <c r="D193">
        <f t="shared" si="0"/>
        <v>7.8154232642429771E-12</v>
      </c>
      <c r="E193" s="120">
        <f t="shared" si="1"/>
        <v>0</v>
      </c>
      <c r="F193">
        <f t="shared" si="2"/>
        <v>0</v>
      </c>
      <c r="G193" s="188">
        <f t="shared" si="3"/>
        <v>41863789.117750973</v>
      </c>
      <c r="H193">
        <f t="shared" si="4"/>
        <v>7.8154232642429771E-12</v>
      </c>
      <c r="I193" s="120">
        <f t="shared" si="5"/>
        <v>97469544.215582341</v>
      </c>
      <c r="J193" s="129">
        <f t="shared" si="6"/>
        <v>0</v>
      </c>
      <c r="K193" s="188">
        <f t="shared" si="7"/>
        <v>51131414.967389531</v>
      </c>
      <c r="L193">
        <f t="shared" si="8"/>
        <v>7.8154232642429771E-12</v>
      </c>
      <c r="M193" s="120">
        <f t="shared" si="9"/>
        <v>88201918.365943789</v>
      </c>
      <c r="N193" s="129">
        <f t="shared" si="10"/>
        <v>0</v>
      </c>
      <c r="O193" s="188">
        <f t="shared" si="11"/>
        <v>60399040.81702809</v>
      </c>
      <c r="P193">
        <f t="shared" si="12"/>
        <v>7.8154232642429771E-12</v>
      </c>
      <c r="Q193" s="120">
        <f t="shared" si="15"/>
        <v>78934292.516305223</v>
      </c>
      <c r="R193" s="129">
        <f t="shared" si="13"/>
        <v>0</v>
      </c>
    </row>
    <row r="194" spans="2:18" x14ac:dyDescent="0.3">
      <c r="B194" s="157">
        <v>17</v>
      </c>
      <c r="C194" s="170">
        <f t="shared" si="14"/>
        <v>31280000</v>
      </c>
      <c r="D194">
        <f t="shared" si="0"/>
        <v>8.1002190311862053E-12</v>
      </c>
      <c r="E194" s="120">
        <f t="shared" si="1"/>
        <v>0</v>
      </c>
      <c r="F194">
        <f t="shared" si="2"/>
        <v>0</v>
      </c>
      <c r="G194" s="188">
        <f t="shared" si="3"/>
        <v>41863789.117750973</v>
      </c>
      <c r="H194">
        <f t="shared" si="4"/>
        <v>8.1002190311862053E-12</v>
      </c>
      <c r="I194" s="120">
        <f t="shared" si="5"/>
        <v>97469544.215582341</v>
      </c>
      <c r="J194" s="129">
        <f t="shared" si="6"/>
        <v>0</v>
      </c>
      <c r="K194" s="188">
        <f t="shared" si="7"/>
        <v>51131414.967389531</v>
      </c>
      <c r="L194">
        <f t="shared" si="8"/>
        <v>8.1002190311862053E-12</v>
      </c>
      <c r="M194" s="120">
        <f t="shared" si="9"/>
        <v>88201918.365943789</v>
      </c>
      <c r="N194" s="129">
        <f t="shared" si="10"/>
        <v>0</v>
      </c>
      <c r="O194" s="188">
        <f t="shared" si="11"/>
        <v>60399040.81702809</v>
      </c>
      <c r="P194">
        <f t="shared" si="12"/>
        <v>8.1002190311862053E-12</v>
      </c>
      <c r="Q194" s="120">
        <f t="shared" si="15"/>
        <v>78934292.516305223</v>
      </c>
      <c r="R194" s="129">
        <f t="shared" si="13"/>
        <v>0</v>
      </c>
    </row>
    <row r="195" spans="2:18" x14ac:dyDescent="0.3">
      <c r="B195" s="157">
        <v>18</v>
      </c>
      <c r="C195" s="170">
        <f t="shared" si="14"/>
        <v>31360000</v>
      </c>
      <c r="D195">
        <f t="shared" si="0"/>
        <v>8.3947672610420746E-12</v>
      </c>
      <c r="E195" s="120">
        <f t="shared" si="1"/>
        <v>0</v>
      </c>
      <c r="F195">
        <f t="shared" si="2"/>
        <v>0</v>
      </c>
      <c r="G195" s="188">
        <f t="shared" si="3"/>
        <v>41863789.117750973</v>
      </c>
      <c r="H195">
        <f t="shared" si="4"/>
        <v>8.3947672610420746E-12</v>
      </c>
      <c r="I195" s="120">
        <f t="shared" si="5"/>
        <v>97469544.215582341</v>
      </c>
      <c r="J195" s="129">
        <f t="shared" si="6"/>
        <v>0</v>
      </c>
      <c r="K195" s="188">
        <f t="shared" si="7"/>
        <v>51131414.967389531</v>
      </c>
      <c r="L195">
        <f t="shared" si="8"/>
        <v>8.3947672610420746E-12</v>
      </c>
      <c r="M195" s="120">
        <f t="shared" si="9"/>
        <v>88201918.365943789</v>
      </c>
      <c r="N195" s="129">
        <f t="shared" si="10"/>
        <v>0</v>
      </c>
      <c r="O195" s="188">
        <f t="shared" si="11"/>
        <v>60399040.81702809</v>
      </c>
      <c r="P195">
        <f t="shared" si="12"/>
        <v>8.3947672610420746E-12</v>
      </c>
      <c r="Q195" s="120">
        <f t="shared" si="15"/>
        <v>78934292.516305223</v>
      </c>
      <c r="R195" s="129">
        <f t="shared" si="13"/>
        <v>0</v>
      </c>
    </row>
    <row r="196" spans="2:18" x14ac:dyDescent="0.3">
      <c r="B196" s="157">
        <v>19</v>
      </c>
      <c r="C196" s="170">
        <f t="shared" si="14"/>
        <v>31440000</v>
      </c>
      <c r="D196">
        <f t="shared" si="0"/>
        <v>8.6993778896892107E-12</v>
      </c>
      <c r="E196" s="120">
        <f t="shared" si="1"/>
        <v>0</v>
      </c>
      <c r="F196">
        <f t="shared" si="2"/>
        <v>0</v>
      </c>
      <c r="G196" s="188">
        <f t="shared" si="3"/>
        <v>41863789.117750973</v>
      </c>
      <c r="H196">
        <f t="shared" si="4"/>
        <v>8.6993778896892107E-12</v>
      </c>
      <c r="I196" s="120">
        <f t="shared" si="5"/>
        <v>97469544.215582341</v>
      </c>
      <c r="J196" s="129">
        <f t="shared" si="6"/>
        <v>0</v>
      </c>
      <c r="K196" s="188">
        <f t="shared" si="7"/>
        <v>51131414.967389531</v>
      </c>
      <c r="L196">
        <f t="shared" si="8"/>
        <v>8.6993778896892107E-12</v>
      </c>
      <c r="M196" s="120">
        <f t="shared" si="9"/>
        <v>88201918.365943789</v>
      </c>
      <c r="N196" s="129">
        <f t="shared" si="10"/>
        <v>0</v>
      </c>
      <c r="O196" s="188">
        <f t="shared" si="11"/>
        <v>60399040.81702809</v>
      </c>
      <c r="P196">
        <f t="shared" si="12"/>
        <v>8.6993778896892107E-12</v>
      </c>
      <c r="Q196" s="120">
        <f t="shared" si="15"/>
        <v>78934292.516305223</v>
      </c>
      <c r="R196" s="129">
        <f t="shared" si="13"/>
        <v>0</v>
      </c>
    </row>
    <row r="197" spans="2:18" x14ac:dyDescent="0.3">
      <c r="B197" s="157">
        <v>20</v>
      </c>
      <c r="C197" s="170">
        <f t="shared" si="14"/>
        <v>31520000</v>
      </c>
      <c r="D197">
        <f t="shared" si="0"/>
        <v>9.0143698211168454E-12</v>
      </c>
      <c r="E197" s="120">
        <f t="shared" si="1"/>
        <v>0</v>
      </c>
      <c r="F197">
        <f t="shared" si="2"/>
        <v>0</v>
      </c>
      <c r="G197" s="188">
        <f t="shared" si="3"/>
        <v>41863789.117750973</v>
      </c>
      <c r="H197">
        <f t="shared" si="4"/>
        <v>9.0143698211168454E-12</v>
      </c>
      <c r="I197" s="120">
        <f t="shared" si="5"/>
        <v>97469544.215582341</v>
      </c>
      <c r="J197" s="129">
        <f t="shared" si="6"/>
        <v>0</v>
      </c>
      <c r="K197" s="188">
        <f t="shared" si="7"/>
        <v>51131414.967389531</v>
      </c>
      <c r="L197">
        <f t="shared" si="8"/>
        <v>9.0143698211168454E-12</v>
      </c>
      <c r="M197" s="120">
        <f t="shared" si="9"/>
        <v>88201918.365943789</v>
      </c>
      <c r="N197" s="129">
        <f t="shared" si="10"/>
        <v>0</v>
      </c>
      <c r="O197" s="188">
        <f t="shared" si="11"/>
        <v>60399040.81702809</v>
      </c>
      <c r="P197">
        <f t="shared" si="12"/>
        <v>9.0143698211168454E-12</v>
      </c>
      <c r="Q197" s="120">
        <f t="shared" si="15"/>
        <v>78934292.516305223</v>
      </c>
      <c r="R197" s="129">
        <f t="shared" si="13"/>
        <v>0</v>
      </c>
    </row>
    <row r="198" spans="2:18" x14ac:dyDescent="0.3">
      <c r="B198" s="157">
        <v>21</v>
      </c>
      <c r="C198" s="170">
        <f t="shared" si="14"/>
        <v>31600000</v>
      </c>
      <c r="D198">
        <f t="shared" si="0"/>
        <v>9.3400711560700558E-12</v>
      </c>
      <c r="E198" s="120">
        <f t="shared" si="1"/>
        <v>0</v>
      </c>
      <c r="F198">
        <f t="shared" si="2"/>
        <v>0</v>
      </c>
      <c r="G198" s="188">
        <f t="shared" si="3"/>
        <v>41863789.117750973</v>
      </c>
      <c r="H198">
        <f t="shared" si="4"/>
        <v>9.3400711560700558E-12</v>
      </c>
      <c r="I198" s="120">
        <f t="shared" si="5"/>
        <v>97469544.215582341</v>
      </c>
      <c r="J198" s="129">
        <f t="shared" si="6"/>
        <v>0</v>
      </c>
      <c r="K198" s="188">
        <f t="shared" si="7"/>
        <v>51131414.967389531</v>
      </c>
      <c r="L198">
        <f t="shared" si="8"/>
        <v>9.3400711560700558E-12</v>
      </c>
      <c r="M198" s="120">
        <f t="shared" si="9"/>
        <v>88201918.365943789</v>
      </c>
      <c r="N198" s="129">
        <f t="shared" si="10"/>
        <v>0</v>
      </c>
      <c r="O198" s="188">
        <f t="shared" si="11"/>
        <v>60399040.81702809</v>
      </c>
      <c r="P198">
        <f t="shared" si="12"/>
        <v>9.3400711560700558E-12</v>
      </c>
      <c r="Q198" s="120">
        <f t="shared" si="15"/>
        <v>78934292.516305223</v>
      </c>
      <c r="R198" s="129">
        <f t="shared" si="13"/>
        <v>0</v>
      </c>
    </row>
    <row r="199" spans="2:18" x14ac:dyDescent="0.3">
      <c r="B199" s="157">
        <v>22</v>
      </c>
      <c r="C199" s="170">
        <f t="shared" si="14"/>
        <v>31680000</v>
      </c>
      <c r="D199">
        <f t="shared" si="0"/>
        <v>9.6768194254948681E-12</v>
      </c>
      <c r="E199" s="120">
        <f t="shared" si="1"/>
        <v>0</v>
      </c>
      <c r="F199">
        <f t="shared" si="2"/>
        <v>0</v>
      </c>
      <c r="G199" s="188">
        <f t="shared" si="3"/>
        <v>41863789.117750973</v>
      </c>
      <c r="H199">
        <f t="shared" si="4"/>
        <v>9.6768194254948681E-12</v>
      </c>
      <c r="I199" s="120">
        <f t="shared" si="5"/>
        <v>97469544.215582341</v>
      </c>
      <c r="J199" s="129">
        <f t="shared" si="6"/>
        <v>0</v>
      </c>
      <c r="K199" s="188">
        <f t="shared" si="7"/>
        <v>51131414.967389531</v>
      </c>
      <c r="L199">
        <f t="shared" si="8"/>
        <v>9.6768194254948681E-12</v>
      </c>
      <c r="M199" s="120">
        <f t="shared" si="9"/>
        <v>88201918.365943789</v>
      </c>
      <c r="N199" s="129">
        <f t="shared" si="10"/>
        <v>0</v>
      </c>
      <c r="O199" s="188">
        <f t="shared" si="11"/>
        <v>60399040.81702809</v>
      </c>
      <c r="P199">
        <f t="shared" si="12"/>
        <v>9.6768194254948681E-12</v>
      </c>
      <c r="Q199" s="120">
        <f t="shared" si="15"/>
        <v>78934292.516305223</v>
      </c>
      <c r="R199" s="129">
        <f t="shared" si="13"/>
        <v>0</v>
      </c>
    </row>
    <row r="200" spans="2:18" x14ac:dyDescent="0.3">
      <c r="B200" s="157">
        <v>23</v>
      </c>
      <c r="C200" s="170">
        <f t="shared" si="14"/>
        <v>31760000</v>
      </c>
      <c r="D200">
        <f t="shared" si="0"/>
        <v>1.0024961828849996E-11</v>
      </c>
      <c r="E200" s="120">
        <f t="shared" si="1"/>
        <v>0</v>
      </c>
      <c r="F200">
        <f t="shared" si="2"/>
        <v>0</v>
      </c>
      <c r="G200" s="188">
        <f t="shared" si="3"/>
        <v>41863789.117750973</v>
      </c>
      <c r="H200">
        <f t="shared" si="4"/>
        <v>1.0024961828849996E-11</v>
      </c>
      <c r="I200" s="120">
        <f t="shared" si="5"/>
        <v>97469544.215582341</v>
      </c>
      <c r="J200" s="129">
        <f t="shared" si="6"/>
        <v>0</v>
      </c>
      <c r="K200" s="188">
        <f t="shared" si="7"/>
        <v>51131414.967389531</v>
      </c>
      <c r="L200">
        <f t="shared" si="8"/>
        <v>1.0024961828849996E-11</v>
      </c>
      <c r="M200" s="120">
        <f t="shared" si="9"/>
        <v>88201918.365943789</v>
      </c>
      <c r="N200" s="129">
        <f t="shared" si="10"/>
        <v>0</v>
      </c>
      <c r="O200" s="188">
        <f t="shared" si="11"/>
        <v>60399040.81702809</v>
      </c>
      <c r="P200">
        <f t="shared" si="12"/>
        <v>1.0024961828849996E-11</v>
      </c>
      <c r="Q200" s="120">
        <f t="shared" si="15"/>
        <v>78934292.516305223</v>
      </c>
      <c r="R200" s="129">
        <f t="shared" si="13"/>
        <v>0</v>
      </c>
    </row>
    <row r="201" spans="2:18" x14ac:dyDescent="0.3">
      <c r="B201" s="157">
        <v>24</v>
      </c>
      <c r="C201" s="170">
        <f t="shared" si="14"/>
        <v>31840000</v>
      </c>
      <c r="D201">
        <f t="shared" si="0"/>
        <v>1.0384855477353537E-11</v>
      </c>
      <c r="E201" s="120">
        <f t="shared" si="1"/>
        <v>0</v>
      </c>
      <c r="F201">
        <f t="shared" si="2"/>
        <v>0</v>
      </c>
      <c r="G201" s="188">
        <f t="shared" si="3"/>
        <v>41863789.117750973</v>
      </c>
      <c r="H201">
        <f t="shared" si="4"/>
        <v>1.0384855477353537E-11</v>
      </c>
      <c r="I201" s="120">
        <f t="shared" si="5"/>
        <v>97469544.215582341</v>
      </c>
      <c r="J201" s="129">
        <f t="shared" si="6"/>
        <v>0</v>
      </c>
      <c r="K201" s="188">
        <f t="shared" si="7"/>
        <v>51131414.967389531</v>
      </c>
      <c r="L201">
        <f t="shared" si="8"/>
        <v>1.0384855477353537E-11</v>
      </c>
      <c r="M201" s="120">
        <f t="shared" si="9"/>
        <v>88201918.365943789</v>
      </c>
      <c r="N201" s="129">
        <f t="shared" si="10"/>
        <v>0</v>
      </c>
      <c r="O201" s="188">
        <f t="shared" si="11"/>
        <v>60399040.81702809</v>
      </c>
      <c r="P201">
        <f t="shared" si="12"/>
        <v>1.0384855477353537E-11</v>
      </c>
      <c r="Q201" s="120">
        <f t="shared" si="15"/>
        <v>78934292.516305223</v>
      </c>
      <c r="R201" s="129">
        <f t="shared" si="13"/>
        <v>0</v>
      </c>
    </row>
    <row r="202" spans="2:18" x14ac:dyDescent="0.3">
      <c r="B202" s="157">
        <v>25</v>
      </c>
      <c r="C202" s="170">
        <f t="shared" si="14"/>
        <v>31920000</v>
      </c>
      <c r="D202">
        <f t="shared" si="0"/>
        <v>1.0756867642230921E-11</v>
      </c>
      <c r="E202" s="120">
        <f t="shared" si="1"/>
        <v>0</v>
      </c>
      <c r="F202">
        <f t="shared" si="2"/>
        <v>0</v>
      </c>
      <c r="G202" s="188">
        <f t="shared" si="3"/>
        <v>41863789.117750973</v>
      </c>
      <c r="H202">
        <f t="shared" si="4"/>
        <v>1.0756867642230921E-11</v>
      </c>
      <c r="I202" s="120">
        <f t="shared" si="5"/>
        <v>97469544.215582341</v>
      </c>
      <c r="J202" s="129">
        <f t="shared" si="6"/>
        <v>0</v>
      </c>
      <c r="K202" s="188">
        <f t="shared" si="7"/>
        <v>51131414.967389531</v>
      </c>
      <c r="L202">
        <f t="shared" si="8"/>
        <v>1.0756867642230921E-11</v>
      </c>
      <c r="M202" s="120">
        <f t="shared" si="9"/>
        <v>88201918.365943789</v>
      </c>
      <c r="N202" s="129">
        <f t="shared" si="10"/>
        <v>0</v>
      </c>
      <c r="O202" s="188">
        <f t="shared" si="11"/>
        <v>60399040.81702809</v>
      </c>
      <c r="P202">
        <f t="shared" si="12"/>
        <v>1.0756867642230921E-11</v>
      </c>
      <c r="Q202" s="120">
        <f t="shared" si="15"/>
        <v>78934292.516305223</v>
      </c>
      <c r="R202" s="129">
        <f t="shared" si="13"/>
        <v>0</v>
      </c>
    </row>
    <row r="203" spans="2:18" x14ac:dyDescent="0.3">
      <c r="B203" s="157">
        <v>26</v>
      </c>
      <c r="C203" s="170">
        <f t="shared" si="14"/>
        <v>32000000</v>
      </c>
      <c r="D203">
        <f t="shared" si="0"/>
        <v>1.1141376008031705E-11</v>
      </c>
      <c r="E203" s="120">
        <f t="shared" si="1"/>
        <v>0</v>
      </c>
      <c r="F203">
        <f t="shared" si="2"/>
        <v>0</v>
      </c>
      <c r="G203" s="188">
        <f t="shared" si="3"/>
        <v>41863789.117750973</v>
      </c>
      <c r="H203">
        <f t="shared" si="4"/>
        <v>1.1141376008031705E-11</v>
      </c>
      <c r="I203" s="120">
        <f t="shared" si="5"/>
        <v>97469544.215582341</v>
      </c>
      <c r="J203" s="129">
        <f t="shared" si="6"/>
        <v>0</v>
      </c>
      <c r="K203" s="188">
        <f t="shared" si="7"/>
        <v>51131414.967389531</v>
      </c>
      <c r="L203">
        <f t="shared" si="8"/>
        <v>1.1141376008031705E-11</v>
      </c>
      <c r="M203" s="120">
        <f t="shared" si="9"/>
        <v>88201918.365943789</v>
      </c>
      <c r="N203" s="129">
        <f t="shared" si="10"/>
        <v>0</v>
      </c>
      <c r="O203" s="188">
        <f t="shared" si="11"/>
        <v>60399040.81702809</v>
      </c>
      <c r="P203">
        <f t="shared" si="12"/>
        <v>1.1141376008031705E-11</v>
      </c>
      <c r="Q203" s="120">
        <f t="shared" si="15"/>
        <v>78934292.516305223</v>
      </c>
      <c r="R203" s="129">
        <f t="shared" si="13"/>
        <v>0</v>
      </c>
    </row>
    <row r="204" spans="2:18" x14ac:dyDescent="0.3">
      <c r="B204" s="157">
        <v>27</v>
      </c>
      <c r="C204" s="170">
        <f t="shared" si="14"/>
        <v>32080000</v>
      </c>
      <c r="D204">
        <f t="shared" si="0"/>
        <v>1.1538768931081492E-11</v>
      </c>
      <c r="E204" s="120">
        <f t="shared" si="1"/>
        <v>0</v>
      </c>
      <c r="F204">
        <f t="shared" si="2"/>
        <v>0</v>
      </c>
      <c r="G204" s="188">
        <f t="shared" si="3"/>
        <v>41863789.117750973</v>
      </c>
      <c r="H204">
        <f t="shared" si="4"/>
        <v>1.1538768931081492E-11</v>
      </c>
      <c r="I204" s="120">
        <f t="shared" si="5"/>
        <v>97469544.215582341</v>
      </c>
      <c r="J204" s="129">
        <f t="shared" si="6"/>
        <v>0</v>
      </c>
      <c r="K204" s="188">
        <f t="shared" si="7"/>
        <v>51131414.967389531</v>
      </c>
      <c r="L204">
        <f t="shared" si="8"/>
        <v>1.1538768931081492E-11</v>
      </c>
      <c r="M204" s="120">
        <f t="shared" si="9"/>
        <v>88201918.365943789</v>
      </c>
      <c r="N204" s="129">
        <f t="shared" si="10"/>
        <v>0</v>
      </c>
      <c r="O204" s="188">
        <f t="shared" si="11"/>
        <v>60399040.81702809</v>
      </c>
      <c r="P204">
        <f t="shared" si="12"/>
        <v>1.1538768931081492E-11</v>
      </c>
      <c r="Q204" s="120">
        <f t="shared" si="15"/>
        <v>78934292.516305223</v>
      </c>
      <c r="R204" s="129">
        <f t="shared" si="13"/>
        <v>0</v>
      </c>
    </row>
    <row r="205" spans="2:18" x14ac:dyDescent="0.3">
      <c r="B205" s="157">
        <v>28</v>
      </c>
      <c r="C205" s="170">
        <f t="shared" si="14"/>
        <v>32160000</v>
      </c>
      <c r="D205">
        <f t="shared" si="0"/>
        <v>1.1949445703135796E-11</v>
      </c>
      <c r="E205" s="120">
        <f t="shared" si="1"/>
        <v>0</v>
      </c>
      <c r="F205">
        <f t="shared" si="2"/>
        <v>0</v>
      </c>
      <c r="G205" s="188">
        <f t="shared" si="3"/>
        <v>41863789.117750973</v>
      </c>
      <c r="H205">
        <f t="shared" si="4"/>
        <v>1.1949445703135796E-11</v>
      </c>
      <c r="I205" s="120">
        <f t="shared" si="5"/>
        <v>97469544.215582341</v>
      </c>
      <c r="J205" s="129">
        <f t="shared" si="6"/>
        <v>0</v>
      </c>
      <c r="K205" s="188">
        <f t="shared" si="7"/>
        <v>51131414.967389531</v>
      </c>
      <c r="L205">
        <f t="shared" si="8"/>
        <v>1.1949445703135796E-11</v>
      </c>
      <c r="M205" s="120">
        <f t="shared" si="9"/>
        <v>88201918.365943789</v>
      </c>
      <c r="N205" s="129">
        <f t="shared" si="10"/>
        <v>0</v>
      </c>
      <c r="O205" s="188">
        <f t="shared" si="11"/>
        <v>60399040.81702809</v>
      </c>
      <c r="P205">
        <f t="shared" si="12"/>
        <v>1.1949445703135796E-11</v>
      </c>
      <c r="Q205" s="120">
        <f t="shared" si="15"/>
        <v>78934292.516305223</v>
      </c>
      <c r="R205" s="129">
        <f t="shared" si="13"/>
        <v>0</v>
      </c>
    </row>
    <row r="206" spans="2:18" x14ac:dyDescent="0.3">
      <c r="B206" s="157">
        <v>29</v>
      </c>
      <c r="C206" s="170">
        <f t="shared" si="14"/>
        <v>32240000</v>
      </c>
      <c r="D206">
        <f t="shared" si="0"/>
        <v>1.2373816820301388E-11</v>
      </c>
      <c r="E206" s="120">
        <f t="shared" si="1"/>
        <v>0</v>
      </c>
      <c r="F206">
        <f t="shared" si="2"/>
        <v>0</v>
      </c>
      <c r="G206" s="188">
        <f t="shared" si="3"/>
        <v>41863789.117750973</v>
      </c>
      <c r="H206">
        <f t="shared" si="4"/>
        <v>1.2373816820301388E-11</v>
      </c>
      <c r="I206" s="120">
        <f t="shared" si="5"/>
        <v>97469544.215582341</v>
      </c>
      <c r="J206" s="129">
        <f t="shared" si="6"/>
        <v>0</v>
      </c>
      <c r="K206" s="188">
        <f t="shared" si="7"/>
        <v>51131414.967389531</v>
      </c>
      <c r="L206">
        <f t="shared" si="8"/>
        <v>1.2373816820301388E-11</v>
      </c>
      <c r="M206" s="120">
        <f t="shared" si="9"/>
        <v>88201918.365943789</v>
      </c>
      <c r="N206" s="129">
        <f t="shared" si="10"/>
        <v>0</v>
      </c>
      <c r="O206" s="188">
        <f t="shared" si="11"/>
        <v>60399040.81702809</v>
      </c>
      <c r="P206">
        <f t="shared" si="12"/>
        <v>1.2373816820301388E-11</v>
      </c>
      <c r="Q206" s="120">
        <f t="shared" si="15"/>
        <v>78934292.516305223</v>
      </c>
      <c r="R206" s="129">
        <f t="shared" si="13"/>
        <v>0</v>
      </c>
    </row>
    <row r="207" spans="2:18" x14ac:dyDescent="0.3">
      <c r="B207" s="157">
        <v>30</v>
      </c>
      <c r="C207" s="170">
        <f t="shared" si="14"/>
        <v>32320000</v>
      </c>
      <c r="D207">
        <f t="shared" si="0"/>
        <v>1.2812304257290797E-11</v>
      </c>
      <c r="E207" s="120">
        <f t="shared" si="1"/>
        <v>0</v>
      </c>
      <c r="F207">
        <f t="shared" si="2"/>
        <v>0</v>
      </c>
      <c r="G207" s="188">
        <f t="shared" si="3"/>
        <v>41863789.117750973</v>
      </c>
      <c r="H207">
        <f t="shared" si="4"/>
        <v>1.2812304257290797E-11</v>
      </c>
      <c r="I207" s="120">
        <f t="shared" si="5"/>
        <v>97469544.215582341</v>
      </c>
      <c r="J207" s="129">
        <f t="shared" si="6"/>
        <v>0</v>
      </c>
      <c r="K207" s="188">
        <f t="shared" si="7"/>
        <v>51131414.967389531</v>
      </c>
      <c r="L207">
        <f t="shared" si="8"/>
        <v>1.2812304257290797E-11</v>
      </c>
      <c r="M207" s="120">
        <f t="shared" si="9"/>
        <v>88201918.365943789</v>
      </c>
      <c r="N207" s="129">
        <f t="shared" si="10"/>
        <v>0</v>
      </c>
      <c r="O207" s="188">
        <f t="shared" si="11"/>
        <v>60399040.81702809</v>
      </c>
      <c r="P207">
        <f t="shared" si="12"/>
        <v>1.2812304257290797E-11</v>
      </c>
      <c r="Q207" s="120">
        <f t="shared" si="15"/>
        <v>78934292.516305223</v>
      </c>
      <c r="R207" s="129">
        <f t="shared" si="13"/>
        <v>0</v>
      </c>
    </row>
    <row r="208" spans="2:18" x14ac:dyDescent="0.3">
      <c r="B208" s="157">
        <v>31</v>
      </c>
      <c r="C208" s="170">
        <f t="shared" si="14"/>
        <v>32400000</v>
      </c>
      <c r="D208">
        <f t="shared" si="0"/>
        <v>1.3265341747074885E-11</v>
      </c>
      <c r="E208" s="120">
        <f t="shared" si="1"/>
        <v>0</v>
      </c>
      <c r="F208">
        <f t="shared" si="2"/>
        <v>0</v>
      </c>
      <c r="G208" s="188">
        <f t="shared" si="3"/>
        <v>41863789.117750973</v>
      </c>
      <c r="H208">
        <f t="shared" si="4"/>
        <v>1.3265341747074885E-11</v>
      </c>
      <c r="I208" s="120">
        <f t="shared" si="5"/>
        <v>97469544.215582341</v>
      </c>
      <c r="J208" s="129">
        <f t="shared" si="6"/>
        <v>0</v>
      </c>
      <c r="K208" s="188">
        <f t="shared" si="7"/>
        <v>51131414.967389531</v>
      </c>
      <c r="L208">
        <f t="shared" si="8"/>
        <v>1.3265341747074885E-11</v>
      </c>
      <c r="M208" s="120">
        <f t="shared" si="9"/>
        <v>88201918.365943789</v>
      </c>
      <c r="N208" s="129">
        <f t="shared" si="10"/>
        <v>0</v>
      </c>
      <c r="O208" s="188">
        <f t="shared" si="11"/>
        <v>60399040.81702809</v>
      </c>
      <c r="P208">
        <f t="shared" si="12"/>
        <v>1.3265341747074885E-11</v>
      </c>
      <c r="Q208" s="120">
        <f t="shared" si="15"/>
        <v>78934292.516305223</v>
      </c>
      <c r="R208" s="129">
        <f t="shared" si="13"/>
        <v>0</v>
      </c>
    </row>
    <row r="209" spans="2:18" x14ac:dyDescent="0.3">
      <c r="B209" s="157">
        <v>32</v>
      </c>
      <c r="C209" s="170">
        <f t="shared" si="14"/>
        <v>32480000</v>
      </c>
      <c r="D209">
        <f t="shared" si="0"/>
        <v>1.3733375065998622E-11</v>
      </c>
      <c r="E209" s="120">
        <f t="shared" si="1"/>
        <v>0</v>
      </c>
      <c r="F209">
        <f t="shared" si="2"/>
        <v>0</v>
      </c>
      <c r="G209" s="188">
        <f t="shared" si="3"/>
        <v>41863789.117750973</v>
      </c>
      <c r="H209">
        <f t="shared" si="4"/>
        <v>1.3733375065998622E-11</v>
      </c>
      <c r="I209" s="120">
        <f t="shared" si="5"/>
        <v>97469544.215582341</v>
      </c>
      <c r="J209" s="129">
        <f t="shared" si="6"/>
        <v>0</v>
      </c>
      <c r="K209" s="188">
        <f t="shared" si="7"/>
        <v>51131414.967389531</v>
      </c>
      <c r="L209">
        <f t="shared" si="8"/>
        <v>1.3733375065998622E-11</v>
      </c>
      <c r="M209" s="120">
        <f t="shared" si="9"/>
        <v>88201918.365943789</v>
      </c>
      <c r="N209" s="129">
        <f t="shared" si="10"/>
        <v>0</v>
      </c>
      <c r="O209" s="188">
        <f t="shared" si="11"/>
        <v>60399040.81702809</v>
      </c>
      <c r="P209">
        <f t="shared" si="12"/>
        <v>1.3733375065998622E-11</v>
      </c>
      <c r="Q209" s="120">
        <f t="shared" si="15"/>
        <v>78934292.516305223</v>
      </c>
      <c r="R209" s="129">
        <f t="shared" si="13"/>
        <v>0</v>
      </c>
    </row>
    <row r="210" spans="2:18" x14ac:dyDescent="0.3">
      <c r="B210" s="157">
        <v>33</v>
      </c>
      <c r="C210" s="170">
        <f t="shared" si="14"/>
        <v>32560000</v>
      </c>
      <c r="D210">
        <f t="shared" si="0"/>
        <v>1.4216862324422739E-11</v>
      </c>
      <c r="E210" s="120">
        <f t="shared" si="1"/>
        <v>0</v>
      </c>
      <c r="F210">
        <f t="shared" si="2"/>
        <v>0</v>
      </c>
      <c r="G210" s="188">
        <f t="shared" si="3"/>
        <v>41863789.117750973</v>
      </c>
      <c r="H210">
        <f t="shared" si="4"/>
        <v>1.4216862324422739E-11</v>
      </c>
      <c r="I210" s="120">
        <f t="shared" si="5"/>
        <v>97469544.215582341</v>
      </c>
      <c r="J210" s="129">
        <f t="shared" si="6"/>
        <v>0</v>
      </c>
      <c r="K210" s="188">
        <f t="shared" si="7"/>
        <v>51131414.967389531</v>
      </c>
      <c r="L210">
        <f t="shared" si="8"/>
        <v>1.4216862324422739E-11</v>
      </c>
      <c r="M210" s="120">
        <f t="shared" si="9"/>
        <v>88201918.365943789</v>
      </c>
      <c r="N210" s="129">
        <f t="shared" si="10"/>
        <v>0</v>
      </c>
      <c r="O210" s="188">
        <f t="shared" si="11"/>
        <v>60399040.81702809</v>
      </c>
      <c r="P210">
        <f t="shared" si="12"/>
        <v>1.4216862324422739E-11</v>
      </c>
      <c r="Q210" s="120">
        <f t="shared" si="15"/>
        <v>78934292.516305223</v>
      </c>
      <c r="R210" s="129">
        <f t="shared" si="13"/>
        <v>0</v>
      </c>
    </row>
    <row r="211" spans="2:18" x14ac:dyDescent="0.3">
      <c r="B211" s="157">
        <v>34</v>
      </c>
      <c r="C211" s="170">
        <f t="shared" si="14"/>
        <v>32640000</v>
      </c>
      <c r="D211">
        <f t="shared" si="0"/>
        <v>1.4716274262955476E-11</v>
      </c>
      <c r="E211" s="120">
        <f t="shared" si="1"/>
        <v>0</v>
      </c>
      <c r="F211">
        <f t="shared" si="2"/>
        <v>0</v>
      </c>
      <c r="G211" s="188">
        <f t="shared" si="3"/>
        <v>41863789.117750973</v>
      </c>
      <c r="H211">
        <f t="shared" si="4"/>
        <v>1.4716274262955476E-11</v>
      </c>
      <c r="I211" s="120">
        <f t="shared" si="5"/>
        <v>97469544.215582341</v>
      </c>
      <c r="J211" s="129">
        <f t="shared" si="6"/>
        <v>0</v>
      </c>
      <c r="K211" s="188">
        <f t="shared" si="7"/>
        <v>51131414.967389531</v>
      </c>
      <c r="L211">
        <f t="shared" si="8"/>
        <v>1.4716274262955476E-11</v>
      </c>
      <c r="M211" s="120">
        <f t="shared" si="9"/>
        <v>88201918.365943789</v>
      </c>
      <c r="N211" s="129">
        <f t="shared" si="10"/>
        <v>0</v>
      </c>
      <c r="O211" s="188">
        <f t="shared" si="11"/>
        <v>60399040.81702809</v>
      </c>
      <c r="P211">
        <f t="shared" si="12"/>
        <v>1.4716274262955476E-11</v>
      </c>
      <c r="Q211" s="120">
        <f t="shared" si="15"/>
        <v>78934292.516305223</v>
      </c>
      <c r="R211" s="129">
        <f t="shared" si="13"/>
        <v>0</v>
      </c>
    </row>
    <row r="212" spans="2:18" x14ac:dyDescent="0.3">
      <c r="B212" s="157">
        <v>35</v>
      </c>
      <c r="C212" s="170">
        <f t="shared" si="14"/>
        <v>32720000</v>
      </c>
      <c r="D212">
        <f t="shared" si="0"/>
        <v>1.5232094554336502E-11</v>
      </c>
      <c r="E212" s="120">
        <f t="shared" si="1"/>
        <v>0</v>
      </c>
      <c r="F212">
        <f t="shared" si="2"/>
        <v>0</v>
      </c>
      <c r="G212" s="188">
        <f t="shared" si="3"/>
        <v>41863789.117750973</v>
      </c>
      <c r="H212">
        <f t="shared" si="4"/>
        <v>1.5232094554336502E-11</v>
      </c>
      <c r="I212" s="120">
        <f t="shared" si="5"/>
        <v>97469544.215582341</v>
      </c>
      <c r="J212" s="129">
        <f t="shared" si="6"/>
        <v>0</v>
      </c>
      <c r="K212" s="188">
        <f t="shared" si="7"/>
        <v>51131414.967389531</v>
      </c>
      <c r="L212">
        <f t="shared" si="8"/>
        <v>1.5232094554336502E-11</v>
      </c>
      <c r="M212" s="120">
        <f t="shared" si="9"/>
        <v>88201918.365943789</v>
      </c>
      <c r="N212" s="129">
        <f t="shared" si="10"/>
        <v>0</v>
      </c>
      <c r="O212" s="188">
        <f t="shared" si="11"/>
        <v>60399040.81702809</v>
      </c>
      <c r="P212">
        <f t="shared" si="12"/>
        <v>1.5232094554336502E-11</v>
      </c>
      <c r="Q212" s="120">
        <f t="shared" si="15"/>
        <v>78934292.516305223</v>
      </c>
      <c r="R212" s="129">
        <f t="shared" si="13"/>
        <v>0</v>
      </c>
    </row>
    <row r="213" spans="2:18" x14ac:dyDescent="0.3">
      <c r="B213" s="157">
        <v>36</v>
      </c>
      <c r="C213" s="170">
        <f t="shared" si="14"/>
        <v>32800000</v>
      </c>
      <c r="D213">
        <f t="shared" si="0"/>
        <v>1.5764820111034615E-11</v>
      </c>
      <c r="E213" s="120">
        <f t="shared" si="1"/>
        <v>0</v>
      </c>
      <c r="F213">
        <f t="shared" si="2"/>
        <v>0</v>
      </c>
      <c r="G213" s="188">
        <f t="shared" si="3"/>
        <v>41863789.117750973</v>
      </c>
      <c r="H213">
        <f t="shared" si="4"/>
        <v>1.5764820111034615E-11</v>
      </c>
      <c r="I213" s="120">
        <f t="shared" si="5"/>
        <v>97469544.215582341</v>
      </c>
      <c r="J213" s="129">
        <f t="shared" si="6"/>
        <v>0</v>
      </c>
      <c r="K213" s="188">
        <f t="shared" si="7"/>
        <v>51131414.967389531</v>
      </c>
      <c r="L213">
        <f t="shared" si="8"/>
        <v>1.5764820111034615E-11</v>
      </c>
      <c r="M213" s="120">
        <f t="shared" si="9"/>
        <v>88201918.365943789</v>
      </c>
      <c r="N213" s="129">
        <f t="shared" si="10"/>
        <v>0</v>
      </c>
      <c r="O213" s="188">
        <f t="shared" si="11"/>
        <v>60399040.81702809</v>
      </c>
      <c r="P213">
        <f t="shared" si="12"/>
        <v>1.5764820111034615E-11</v>
      </c>
      <c r="Q213" s="120">
        <f t="shared" si="15"/>
        <v>78934292.516305223</v>
      </c>
      <c r="R213" s="129">
        <f t="shared" si="13"/>
        <v>0</v>
      </c>
    </row>
    <row r="214" spans="2:18" x14ac:dyDescent="0.3">
      <c r="B214" s="157">
        <v>37</v>
      </c>
      <c r="C214" s="170">
        <f t="shared" si="14"/>
        <v>32880000</v>
      </c>
      <c r="D214">
        <f t="shared" si="0"/>
        <v>1.6314961398620183E-11</v>
      </c>
      <c r="E214" s="120">
        <f t="shared" si="1"/>
        <v>0</v>
      </c>
      <c r="F214">
        <f t="shared" si="2"/>
        <v>0</v>
      </c>
      <c r="G214" s="188">
        <f t="shared" si="3"/>
        <v>41863789.117750973</v>
      </c>
      <c r="H214">
        <f t="shared" si="4"/>
        <v>1.6314961398620183E-11</v>
      </c>
      <c r="I214" s="120">
        <f t="shared" si="5"/>
        <v>97469544.215582341</v>
      </c>
      <c r="J214" s="129">
        <f t="shared" si="6"/>
        <v>0</v>
      </c>
      <c r="K214" s="188">
        <f t="shared" si="7"/>
        <v>51131414.967389531</v>
      </c>
      <c r="L214">
        <f t="shared" si="8"/>
        <v>1.6314961398620183E-11</v>
      </c>
      <c r="M214" s="120">
        <f t="shared" si="9"/>
        <v>88201918.365943789</v>
      </c>
      <c r="N214" s="129">
        <f t="shared" si="10"/>
        <v>0</v>
      </c>
      <c r="O214" s="188">
        <f t="shared" si="11"/>
        <v>60399040.81702809</v>
      </c>
      <c r="P214">
        <f t="shared" si="12"/>
        <v>1.6314961398620183E-11</v>
      </c>
      <c r="Q214" s="120">
        <f t="shared" si="15"/>
        <v>78934292.516305223</v>
      </c>
      <c r="R214" s="129">
        <f t="shared" si="13"/>
        <v>0</v>
      </c>
    </row>
    <row r="215" spans="2:18" x14ac:dyDescent="0.3">
      <c r="B215" s="157">
        <v>38</v>
      </c>
      <c r="C215" s="170">
        <f t="shared" si="14"/>
        <v>32960000</v>
      </c>
      <c r="D215">
        <f t="shared" si="0"/>
        <v>1.6883042754971903E-11</v>
      </c>
      <c r="E215" s="120">
        <f t="shared" si="1"/>
        <v>0</v>
      </c>
      <c r="F215">
        <f t="shared" si="2"/>
        <v>0</v>
      </c>
      <c r="G215" s="188">
        <f t="shared" si="3"/>
        <v>41863789.117750973</v>
      </c>
      <c r="H215">
        <f t="shared" si="4"/>
        <v>1.6883042754971903E-11</v>
      </c>
      <c r="I215" s="120">
        <f t="shared" si="5"/>
        <v>97469544.215582341</v>
      </c>
      <c r="J215" s="129">
        <f t="shared" si="6"/>
        <v>0</v>
      </c>
      <c r="K215" s="188">
        <f t="shared" si="7"/>
        <v>51131414.967389531</v>
      </c>
      <c r="L215">
        <f t="shared" si="8"/>
        <v>1.6883042754971903E-11</v>
      </c>
      <c r="M215" s="120">
        <f t="shared" si="9"/>
        <v>88201918.365943789</v>
      </c>
      <c r="N215" s="129">
        <f t="shared" si="10"/>
        <v>0</v>
      </c>
      <c r="O215" s="188">
        <f t="shared" si="11"/>
        <v>60399040.81702809</v>
      </c>
      <c r="P215">
        <f t="shared" si="12"/>
        <v>1.6883042754971903E-11</v>
      </c>
      <c r="Q215" s="120">
        <f t="shared" si="15"/>
        <v>78934292.516305223</v>
      </c>
      <c r="R215" s="129">
        <f t="shared" si="13"/>
        <v>0</v>
      </c>
    </row>
    <row r="216" spans="2:18" x14ac:dyDescent="0.3">
      <c r="B216" s="157">
        <v>39</v>
      </c>
      <c r="C216" s="170">
        <f t="shared" si="14"/>
        <v>33040000</v>
      </c>
      <c r="D216">
        <f t="shared" si="0"/>
        <v>1.7469602715377186E-11</v>
      </c>
      <c r="E216" s="120">
        <f t="shared" si="1"/>
        <v>0</v>
      </c>
      <c r="F216">
        <f t="shared" si="2"/>
        <v>0</v>
      </c>
      <c r="G216" s="188">
        <f t="shared" si="3"/>
        <v>41863789.117750973</v>
      </c>
      <c r="H216">
        <f t="shared" si="4"/>
        <v>1.7469602715377186E-11</v>
      </c>
      <c r="I216" s="120">
        <f t="shared" si="5"/>
        <v>97469544.215582341</v>
      </c>
      <c r="J216" s="129">
        <f t="shared" si="6"/>
        <v>0</v>
      </c>
      <c r="K216" s="188">
        <f t="shared" si="7"/>
        <v>51131414.967389531</v>
      </c>
      <c r="L216">
        <f t="shared" si="8"/>
        <v>1.7469602715377186E-11</v>
      </c>
      <c r="M216" s="120">
        <f t="shared" si="9"/>
        <v>88201918.365943789</v>
      </c>
      <c r="N216" s="129">
        <f t="shared" si="10"/>
        <v>0</v>
      </c>
      <c r="O216" s="188">
        <f t="shared" si="11"/>
        <v>60399040.81702809</v>
      </c>
      <c r="P216">
        <f t="shared" si="12"/>
        <v>1.7469602715377186E-11</v>
      </c>
      <c r="Q216" s="120">
        <f t="shared" si="15"/>
        <v>78934292.516305223</v>
      </c>
      <c r="R216" s="129">
        <f t="shared" si="13"/>
        <v>0</v>
      </c>
    </row>
    <row r="217" spans="2:18" x14ac:dyDescent="0.3">
      <c r="B217" s="157">
        <v>40</v>
      </c>
      <c r="C217" s="170">
        <f t="shared" si="14"/>
        <v>33120000</v>
      </c>
      <c r="D217">
        <f t="shared" si="0"/>
        <v>1.8075194343583505E-11</v>
      </c>
      <c r="E217" s="120">
        <f t="shared" si="1"/>
        <v>0</v>
      </c>
      <c r="F217">
        <f t="shared" si="2"/>
        <v>0</v>
      </c>
      <c r="G217" s="188">
        <f t="shared" si="3"/>
        <v>41863789.117750973</v>
      </c>
      <c r="H217">
        <f t="shared" si="4"/>
        <v>1.8075194343583505E-11</v>
      </c>
      <c r="I217" s="120">
        <f t="shared" si="5"/>
        <v>97469544.215582341</v>
      </c>
      <c r="J217" s="129">
        <f t="shared" si="6"/>
        <v>0</v>
      </c>
      <c r="K217" s="188">
        <f t="shared" si="7"/>
        <v>51131414.967389531</v>
      </c>
      <c r="L217">
        <f t="shared" si="8"/>
        <v>1.8075194343583505E-11</v>
      </c>
      <c r="M217" s="120">
        <f t="shared" si="9"/>
        <v>88201918.365943789</v>
      </c>
      <c r="N217" s="129">
        <f t="shared" si="10"/>
        <v>0</v>
      </c>
      <c r="O217" s="188">
        <f t="shared" si="11"/>
        <v>60399040.81702809</v>
      </c>
      <c r="P217">
        <f t="shared" si="12"/>
        <v>1.8075194343583505E-11</v>
      </c>
      <c r="Q217" s="120">
        <f t="shared" si="15"/>
        <v>78934292.516305223</v>
      </c>
      <c r="R217" s="129">
        <f t="shared" si="13"/>
        <v>0</v>
      </c>
    </row>
    <row r="218" spans="2:18" x14ac:dyDescent="0.3">
      <c r="B218" s="157">
        <v>41</v>
      </c>
      <c r="C218" s="170">
        <f t="shared" si="14"/>
        <v>33200000</v>
      </c>
      <c r="D218">
        <f t="shared" si="0"/>
        <v>1.8700385568857749E-11</v>
      </c>
      <c r="E218" s="120">
        <f t="shared" si="1"/>
        <v>0</v>
      </c>
      <c r="F218">
        <f t="shared" si="2"/>
        <v>0</v>
      </c>
      <c r="G218" s="188">
        <f t="shared" si="3"/>
        <v>41863789.117750973</v>
      </c>
      <c r="H218">
        <f t="shared" si="4"/>
        <v>1.8700385568857749E-11</v>
      </c>
      <c r="I218" s="120">
        <f t="shared" si="5"/>
        <v>97469544.215582341</v>
      </c>
      <c r="J218" s="129">
        <f t="shared" si="6"/>
        <v>0</v>
      </c>
      <c r="K218" s="188">
        <f t="shared" si="7"/>
        <v>51131414.967389531</v>
      </c>
      <c r="L218">
        <f t="shared" si="8"/>
        <v>1.8700385568857749E-11</v>
      </c>
      <c r="M218" s="120">
        <f t="shared" si="9"/>
        <v>88201918.365943789</v>
      </c>
      <c r="N218" s="129">
        <f t="shared" si="10"/>
        <v>0</v>
      </c>
      <c r="O218" s="188">
        <f t="shared" si="11"/>
        <v>60399040.81702809</v>
      </c>
      <c r="P218">
        <f t="shared" si="12"/>
        <v>1.8700385568857749E-11</v>
      </c>
      <c r="Q218" s="120">
        <f t="shared" si="15"/>
        <v>78934292.516305223</v>
      </c>
      <c r="R218" s="129">
        <f t="shared" si="13"/>
        <v>0</v>
      </c>
    </row>
    <row r="219" spans="2:18" x14ac:dyDescent="0.3">
      <c r="B219" s="157">
        <v>42</v>
      </c>
      <c r="C219" s="170">
        <f t="shared" si="14"/>
        <v>33280000</v>
      </c>
      <c r="D219">
        <f t="shared" si="0"/>
        <v>1.9345759529108555E-11</v>
      </c>
      <c r="E219" s="120">
        <f t="shared" si="1"/>
        <v>0</v>
      </c>
      <c r="F219">
        <f t="shared" si="2"/>
        <v>0</v>
      </c>
      <c r="G219" s="188">
        <f t="shared" si="3"/>
        <v>41863789.117750973</v>
      </c>
      <c r="H219">
        <f t="shared" si="4"/>
        <v>1.9345759529108555E-11</v>
      </c>
      <c r="I219" s="120">
        <f t="shared" si="5"/>
        <v>97469544.215582341</v>
      </c>
      <c r="J219" s="129">
        <f t="shared" si="6"/>
        <v>0</v>
      </c>
      <c r="K219" s="188">
        <f t="shared" si="7"/>
        <v>51131414.967389531</v>
      </c>
      <c r="L219">
        <f t="shared" si="8"/>
        <v>1.9345759529108555E-11</v>
      </c>
      <c r="M219" s="120">
        <f t="shared" si="9"/>
        <v>88201918.365943789</v>
      </c>
      <c r="N219" s="129">
        <f t="shared" si="10"/>
        <v>0</v>
      </c>
      <c r="O219" s="188">
        <f t="shared" si="11"/>
        <v>60399040.81702809</v>
      </c>
      <c r="P219">
        <f t="shared" si="12"/>
        <v>1.9345759529108555E-11</v>
      </c>
      <c r="Q219" s="120">
        <f t="shared" si="15"/>
        <v>78934292.516305223</v>
      </c>
      <c r="R219" s="129">
        <f t="shared" si="13"/>
        <v>0</v>
      </c>
    </row>
    <row r="220" spans="2:18" x14ac:dyDescent="0.3">
      <c r="B220" s="157">
        <v>43</v>
      </c>
      <c r="C220" s="170">
        <f t="shared" si="14"/>
        <v>33360000</v>
      </c>
      <c r="D220">
        <f t="shared" si="0"/>
        <v>2.0011914920126433E-11</v>
      </c>
      <c r="E220" s="120">
        <f t="shared" si="1"/>
        <v>0</v>
      </c>
      <c r="F220">
        <f t="shared" si="2"/>
        <v>0</v>
      </c>
      <c r="G220" s="188">
        <f t="shared" si="3"/>
        <v>41863789.117750973</v>
      </c>
      <c r="H220">
        <f t="shared" si="4"/>
        <v>2.0011914920126433E-11</v>
      </c>
      <c r="I220" s="120">
        <f t="shared" si="5"/>
        <v>97469544.215582341</v>
      </c>
      <c r="J220" s="129">
        <f t="shared" si="6"/>
        <v>0</v>
      </c>
      <c r="K220" s="188">
        <f t="shared" si="7"/>
        <v>51131414.967389531</v>
      </c>
      <c r="L220">
        <f t="shared" si="8"/>
        <v>2.0011914920126433E-11</v>
      </c>
      <c r="M220" s="120">
        <f t="shared" si="9"/>
        <v>88201918.365943789</v>
      </c>
      <c r="N220" s="129">
        <f t="shared" si="10"/>
        <v>0</v>
      </c>
      <c r="O220" s="188">
        <f t="shared" si="11"/>
        <v>60399040.81702809</v>
      </c>
      <c r="P220">
        <f t="shared" si="12"/>
        <v>2.0011914920126433E-11</v>
      </c>
      <c r="Q220" s="120">
        <f t="shared" si="15"/>
        <v>78934292.516305223</v>
      </c>
      <c r="R220" s="129">
        <f t="shared" si="13"/>
        <v>0</v>
      </c>
    </row>
    <row r="221" spans="2:18" x14ac:dyDescent="0.3">
      <c r="B221" s="157">
        <v>44</v>
      </c>
      <c r="C221" s="170">
        <f t="shared" si="14"/>
        <v>33440000</v>
      </c>
      <c r="D221">
        <f t="shared" si="0"/>
        <v>2.0699466350993545E-11</v>
      </c>
      <c r="E221" s="120">
        <f t="shared" si="1"/>
        <v>0</v>
      </c>
      <c r="F221">
        <f t="shared" si="2"/>
        <v>0</v>
      </c>
      <c r="G221" s="188">
        <f t="shared" si="3"/>
        <v>41863789.117750973</v>
      </c>
      <c r="H221">
        <f t="shared" si="4"/>
        <v>2.0699466350993545E-11</v>
      </c>
      <c r="I221" s="120">
        <f t="shared" si="5"/>
        <v>97469544.215582341</v>
      </c>
      <c r="J221" s="129">
        <f t="shared" si="6"/>
        <v>0</v>
      </c>
      <c r="K221" s="188">
        <f t="shared" si="7"/>
        <v>51131414.967389531</v>
      </c>
      <c r="L221">
        <f t="shared" si="8"/>
        <v>2.0699466350993545E-11</v>
      </c>
      <c r="M221" s="120">
        <f t="shared" si="9"/>
        <v>88201918.365943789</v>
      </c>
      <c r="N221" s="129">
        <f t="shared" si="10"/>
        <v>0</v>
      </c>
      <c r="O221" s="188">
        <f t="shared" si="11"/>
        <v>60399040.81702809</v>
      </c>
      <c r="P221">
        <f t="shared" si="12"/>
        <v>2.0699466350993545E-11</v>
      </c>
      <c r="Q221" s="120">
        <f t="shared" si="15"/>
        <v>78934292.516305223</v>
      </c>
      <c r="R221" s="129">
        <f t="shared" si="13"/>
        <v>0</v>
      </c>
    </row>
    <row r="222" spans="2:18" x14ac:dyDescent="0.3">
      <c r="B222" s="157">
        <v>45</v>
      </c>
      <c r="C222" s="170">
        <f t="shared" si="14"/>
        <v>33520000</v>
      </c>
      <c r="D222">
        <f t="shared" si="0"/>
        <v>2.1409044705715632E-11</v>
      </c>
      <c r="E222" s="120">
        <f t="shared" si="1"/>
        <v>0</v>
      </c>
      <c r="F222">
        <f t="shared" si="2"/>
        <v>0</v>
      </c>
      <c r="G222" s="188">
        <f t="shared" si="3"/>
        <v>41863789.117750973</v>
      </c>
      <c r="H222">
        <f t="shared" si="4"/>
        <v>2.1409044705715632E-11</v>
      </c>
      <c r="I222" s="120">
        <f t="shared" si="5"/>
        <v>97469544.215582341</v>
      </c>
      <c r="J222" s="129">
        <f t="shared" si="6"/>
        <v>0</v>
      </c>
      <c r="K222" s="188">
        <f t="shared" si="7"/>
        <v>51131414.967389531</v>
      </c>
      <c r="L222">
        <f t="shared" si="8"/>
        <v>2.1409044705715632E-11</v>
      </c>
      <c r="M222" s="120">
        <f t="shared" si="9"/>
        <v>88201918.365943789</v>
      </c>
      <c r="N222" s="129">
        <f t="shared" si="10"/>
        <v>0</v>
      </c>
      <c r="O222" s="188">
        <f t="shared" si="11"/>
        <v>60399040.81702809</v>
      </c>
      <c r="P222">
        <f t="shared" si="12"/>
        <v>2.1409044705715632E-11</v>
      </c>
      <c r="Q222" s="120">
        <f t="shared" si="15"/>
        <v>78934292.516305223</v>
      </c>
      <c r="R222" s="129">
        <f t="shared" si="13"/>
        <v>0</v>
      </c>
    </row>
    <row r="223" spans="2:18" x14ac:dyDescent="0.3">
      <c r="B223" s="157">
        <v>46</v>
      </c>
      <c r="C223" s="170">
        <f t="shared" si="14"/>
        <v>33600000</v>
      </c>
      <c r="D223">
        <f t="shared" si="0"/>
        <v>2.2141297511124329E-11</v>
      </c>
      <c r="E223" s="120">
        <f t="shared" si="1"/>
        <v>0</v>
      </c>
      <c r="F223">
        <f t="shared" si="2"/>
        <v>0</v>
      </c>
      <c r="G223" s="188">
        <f t="shared" si="3"/>
        <v>41863789.117750973</v>
      </c>
      <c r="H223">
        <f t="shared" si="4"/>
        <v>2.2141297511124329E-11</v>
      </c>
      <c r="I223" s="120">
        <f t="shared" si="5"/>
        <v>97469544.215582341</v>
      </c>
      <c r="J223" s="129">
        <f t="shared" si="6"/>
        <v>0</v>
      </c>
      <c r="K223" s="188">
        <f t="shared" si="7"/>
        <v>51131414.967389531</v>
      </c>
      <c r="L223">
        <f t="shared" si="8"/>
        <v>2.2141297511124329E-11</v>
      </c>
      <c r="M223" s="120">
        <f t="shared" si="9"/>
        <v>88201918.365943789</v>
      </c>
      <c r="N223" s="129">
        <f t="shared" si="10"/>
        <v>0</v>
      </c>
      <c r="O223" s="188">
        <f t="shared" si="11"/>
        <v>60399040.81702809</v>
      </c>
      <c r="P223">
        <f t="shared" si="12"/>
        <v>2.2141297511124329E-11</v>
      </c>
      <c r="Q223" s="120">
        <f t="shared" si="15"/>
        <v>78934292.516305223</v>
      </c>
      <c r="R223" s="129">
        <f t="shared" si="13"/>
        <v>0</v>
      </c>
    </row>
    <row r="224" spans="2:18" x14ac:dyDescent="0.3">
      <c r="B224" s="157">
        <v>47</v>
      </c>
      <c r="C224" s="170">
        <f t="shared" si="14"/>
        <v>33680000</v>
      </c>
      <c r="D224">
        <f t="shared" si="0"/>
        <v>2.2896889311099911E-11</v>
      </c>
      <c r="E224" s="120">
        <f t="shared" si="1"/>
        <v>0</v>
      </c>
      <c r="F224">
        <f t="shared" si="2"/>
        <v>0</v>
      </c>
      <c r="G224" s="188">
        <f t="shared" si="3"/>
        <v>41863789.117750973</v>
      </c>
      <c r="H224">
        <f t="shared" si="4"/>
        <v>2.2896889311099911E-11</v>
      </c>
      <c r="I224" s="120">
        <f t="shared" si="5"/>
        <v>97469544.215582341</v>
      </c>
      <c r="J224" s="129">
        <f t="shared" si="6"/>
        <v>0</v>
      </c>
      <c r="K224" s="188">
        <f t="shared" si="7"/>
        <v>51131414.967389531</v>
      </c>
      <c r="L224">
        <f t="shared" si="8"/>
        <v>2.2896889311099911E-11</v>
      </c>
      <c r="M224" s="120">
        <f t="shared" si="9"/>
        <v>88201918.365943789</v>
      </c>
      <c r="N224" s="129">
        <f t="shared" si="10"/>
        <v>0</v>
      </c>
      <c r="O224" s="188">
        <f t="shared" si="11"/>
        <v>60399040.81702809</v>
      </c>
      <c r="P224">
        <f t="shared" si="12"/>
        <v>2.2896889311099911E-11</v>
      </c>
      <c r="Q224" s="120">
        <f t="shared" si="15"/>
        <v>78934292.516305223</v>
      </c>
      <c r="R224" s="129">
        <f t="shared" si="13"/>
        <v>0</v>
      </c>
    </row>
    <row r="225" spans="2:18" x14ac:dyDescent="0.3">
      <c r="B225" s="157">
        <v>48</v>
      </c>
      <c r="C225" s="170">
        <f t="shared" si="14"/>
        <v>33760000</v>
      </c>
      <c r="D225">
        <f t="shared" si="0"/>
        <v>2.3676502047159011E-11</v>
      </c>
      <c r="E225" s="120">
        <f t="shared" si="1"/>
        <v>0</v>
      </c>
      <c r="F225">
        <f t="shared" si="2"/>
        <v>0</v>
      </c>
      <c r="G225" s="188">
        <f t="shared" si="3"/>
        <v>41863789.117750973</v>
      </c>
      <c r="H225">
        <f t="shared" si="4"/>
        <v>2.3676502047159011E-11</v>
      </c>
      <c r="I225" s="120">
        <f t="shared" si="5"/>
        <v>97469544.215582341</v>
      </c>
      <c r="J225" s="129">
        <f t="shared" si="6"/>
        <v>0</v>
      </c>
      <c r="K225" s="188">
        <f t="shared" si="7"/>
        <v>51131414.967389531</v>
      </c>
      <c r="L225">
        <f t="shared" si="8"/>
        <v>2.3676502047159011E-11</v>
      </c>
      <c r="M225" s="120">
        <f t="shared" si="9"/>
        <v>88201918.365943789</v>
      </c>
      <c r="N225" s="129">
        <f t="shared" si="10"/>
        <v>0</v>
      </c>
      <c r="O225" s="188">
        <f t="shared" si="11"/>
        <v>60399040.81702809</v>
      </c>
      <c r="P225">
        <f t="shared" si="12"/>
        <v>2.3676502047159011E-11</v>
      </c>
      <c r="Q225" s="120">
        <f t="shared" si="15"/>
        <v>78934292.516305223</v>
      </c>
      <c r="R225" s="129">
        <f t="shared" si="13"/>
        <v>0</v>
      </c>
    </row>
    <row r="226" spans="2:18" x14ac:dyDescent="0.3">
      <c r="B226" s="157">
        <v>49</v>
      </c>
      <c r="C226" s="170">
        <f t="shared" si="14"/>
        <v>33840000</v>
      </c>
      <c r="D226">
        <f t="shared" si="0"/>
        <v>2.4480835445453814E-11</v>
      </c>
      <c r="E226" s="120">
        <f t="shared" si="1"/>
        <v>0</v>
      </c>
      <c r="F226">
        <f t="shared" si="2"/>
        <v>0</v>
      </c>
      <c r="G226" s="188">
        <f t="shared" si="3"/>
        <v>41863789.117750973</v>
      </c>
      <c r="H226">
        <f t="shared" si="4"/>
        <v>2.4480835445453814E-11</v>
      </c>
      <c r="I226" s="120">
        <f t="shared" si="5"/>
        <v>97469544.215582341</v>
      </c>
      <c r="J226" s="129">
        <f t="shared" si="6"/>
        <v>0</v>
      </c>
      <c r="K226" s="188">
        <f t="shared" si="7"/>
        <v>51131414.967389531</v>
      </c>
      <c r="L226">
        <f t="shared" si="8"/>
        <v>2.4480835445453814E-11</v>
      </c>
      <c r="M226" s="120">
        <f t="shared" si="9"/>
        <v>88201918.365943789</v>
      </c>
      <c r="N226" s="129">
        <f t="shared" si="10"/>
        <v>0</v>
      </c>
      <c r="O226" s="188">
        <f t="shared" si="11"/>
        <v>60399040.81702809</v>
      </c>
      <c r="P226">
        <f t="shared" si="12"/>
        <v>2.4480835445453814E-11</v>
      </c>
      <c r="Q226" s="120">
        <f t="shared" si="15"/>
        <v>78934292.516305223</v>
      </c>
      <c r="R226" s="129">
        <f t="shared" si="13"/>
        <v>0</v>
      </c>
    </row>
    <row r="227" spans="2:18" x14ac:dyDescent="0.3">
      <c r="B227" s="157">
        <v>50</v>
      </c>
      <c r="C227" s="170">
        <f t="shared" si="14"/>
        <v>33920000</v>
      </c>
      <c r="D227">
        <f t="shared" si="0"/>
        <v>2.5310607410223826E-11</v>
      </c>
      <c r="E227" s="120">
        <f t="shared" si="1"/>
        <v>0</v>
      </c>
      <c r="F227">
        <f t="shared" si="2"/>
        <v>0</v>
      </c>
      <c r="G227" s="188">
        <f t="shared" si="3"/>
        <v>41863789.117750973</v>
      </c>
      <c r="H227">
        <f t="shared" si="4"/>
        <v>2.5310607410223826E-11</v>
      </c>
      <c r="I227" s="120">
        <f t="shared" si="5"/>
        <v>97469544.215582341</v>
      </c>
      <c r="J227" s="129">
        <f t="shared" si="6"/>
        <v>0</v>
      </c>
      <c r="K227" s="188">
        <f t="shared" si="7"/>
        <v>51131414.967389531</v>
      </c>
      <c r="L227">
        <f t="shared" si="8"/>
        <v>2.5310607410223826E-11</v>
      </c>
      <c r="M227" s="120">
        <f t="shared" si="9"/>
        <v>88201918.365943789</v>
      </c>
      <c r="N227" s="129">
        <f t="shared" si="10"/>
        <v>0</v>
      </c>
      <c r="O227" s="188">
        <f t="shared" si="11"/>
        <v>60399040.81702809</v>
      </c>
      <c r="P227">
        <f t="shared" si="12"/>
        <v>2.5310607410223826E-11</v>
      </c>
      <c r="Q227" s="120">
        <f t="shared" si="15"/>
        <v>78934292.516305223</v>
      </c>
      <c r="R227" s="129">
        <f t="shared" si="13"/>
        <v>0</v>
      </c>
    </row>
    <row r="228" spans="2:18" x14ac:dyDescent="0.3">
      <c r="B228" s="157">
        <v>51</v>
      </c>
      <c r="C228" s="170">
        <f t="shared" si="14"/>
        <v>34000000</v>
      </c>
      <c r="D228">
        <f t="shared" si="0"/>
        <v>2.6166554423742639E-11</v>
      </c>
      <c r="E228" s="120">
        <f t="shared" si="1"/>
        <v>0</v>
      </c>
      <c r="F228">
        <f t="shared" si="2"/>
        <v>0</v>
      </c>
      <c r="G228" s="188">
        <f t="shared" si="3"/>
        <v>41863789.117750973</v>
      </c>
      <c r="H228">
        <f t="shared" si="4"/>
        <v>2.6166554423742639E-11</v>
      </c>
      <c r="I228" s="120">
        <f t="shared" si="5"/>
        <v>97469544.215582341</v>
      </c>
      <c r="J228" s="129">
        <f t="shared" si="6"/>
        <v>0</v>
      </c>
      <c r="K228" s="188">
        <f t="shared" si="7"/>
        <v>51131414.967389531</v>
      </c>
      <c r="L228">
        <f t="shared" si="8"/>
        <v>2.6166554423742639E-11</v>
      </c>
      <c r="M228" s="120">
        <f t="shared" si="9"/>
        <v>88201918.365943789</v>
      </c>
      <c r="N228" s="129">
        <f t="shared" si="10"/>
        <v>0</v>
      </c>
      <c r="O228" s="188">
        <f t="shared" si="11"/>
        <v>60399040.81702809</v>
      </c>
      <c r="P228">
        <f t="shared" si="12"/>
        <v>2.6166554423742639E-11</v>
      </c>
      <c r="Q228" s="120">
        <f t="shared" si="15"/>
        <v>78934292.516305223</v>
      </c>
      <c r="R228" s="129">
        <f t="shared" si="13"/>
        <v>0</v>
      </c>
    </row>
    <row r="229" spans="2:18" x14ac:dyDescent="0.3">
      <c r="B229" s="157">
        <v>52</v>
      </c>
      <c r="C229" s="170">
        <f t="shared" si="14"/>
        <v>34080000</v>
      </c>
      <c r="D229">
        <f t="shared" si="0"/>
        <v>2.7049431952797266E-11</v>
      </c>
      <c r="E229" s="120">
        <f t="shared" si="1"/>
        <v>0</v>
      </c>
      <c r="F229">
        <f t="shared" si="2"/>
        <v>0</v>
      </c>
      <c r="G229" s="188">
        <f t="shared" si="3"/>
        <v>41863789.117750973</v>
      </c>
      <c r="H229">
        <f t="shared" si="4"/>
        <v>2.7049431952797266E-11</v>
      </c>
      <c r="I229" s="120">
        <f t="shared" si="5"/>
        <v>97469544.215582341</v>
      </c>
      <c r="J229" s="129">
        <f t="shared" si="6"/>
        <v>0</v>
      </c>
      <c r="K229" s="188">
        <f t="shared" si="7"/>
        <v>51131414.967389531</v>
      </c>
      <c r="L229">
        <f t="shared" si="8"/>
        <v>2.7049431952797266E-11</v>
      </c>
      <c r="M229" s="120">
        <f t="shared" si="9"/>
        <v>88201918.365943789</v>
      </c>
      <c r="N229" s="129">
        <f t="shared" si="10"/>
        <v>0</v>
      </c>
      <c r="O229" s="188">
        <f t="shared" si="11"/>
        <v>60399040.81702809</v>
      </c>
      <c r="P229">
        <f t="shared" si="12"/>
        <v>2.7049431952797266E-11</v>
      </c>
      <c r="Q229" s="120">
        <f t="shared" si="15"/>
        <v>78934292.516305223</v>
      </c>
      <c r="R229" s="129">
        <f t="shared" si="13"/>
        <v>0</v>
      </c>
    </row>
    <row r="230" spans="2:18" x14ac:dyDescent="0.3">
      <c r="B230" s="157">
        <v>53</v>
      </c>
      <c r="C230" s="170">
        <f t="shared" si="14"/>
        <v>34160000</v>
      </c>
      <c r="D230">
        <f t="shared" si="0"/>
        <v>2.7960014861737528E-11</v>
      </c>
      <c r="E230" s="120">
        <f t="shared" si="1"/>
        <v>0</v>
      </c>
      <c r="F230">
        <f t="shared" si="2"/>
        <v>0</v>
      </c>
      <c r="G230" s="188">
        <f t="shared" si="3"/>
        <v>41863789.117750973</v>
      </c>
      <c r="H230">
        <f t="shared" si="4"/>
        <v>2.7960014861737528E-11</v>
      </c>
      <c r="I230" s="120">
        <f t="shared" si="5"/>
        <v>97469544.215582341</v>
      </c>
      <c r="J230" s="129">
        <f t="shared" si="6"/>
        <v>0</v>
      </c>
      <c r="K230" s="188">
        <f t="shared" si="7"/>
        <v>51131414.967389531</v>
      </c>
      <c r="L230">
        <f t="shared" si="8"/>
        <v>2.7960014861737528E-11</v>
      </c>
      <c r="M230" s="120">
        <f t="shared" si="9"/>
        <v>88201918.365943789</v>
      </c>
      <c r="N230" s="129">
        <f t="shared" si="10"/>
        <v>0</v>
      </c>
      <c r="O230" s="188">
        <f t="shared" si="11"/>
        <v>60399040.81702809</v>
      </c>
      <c r="P230">
        <f t="shared" si="12"/>
        <v>2.7960014861737528E-11</v>
      </c>
      <c r="Q230" s="120">
        <f t="shared" si="15"/>
        <v>78934292.516305223</v>
      </c>
      <c r="R230" s="129">
        <f t="shared" si="13"/>
        <v>0</v>
      </c>
    </row>
    <row r="231" spans="2:18" x14ac:dyDescent="0.3">
      <c r="B231" s="157">
        <v>54</v>
      </c>
      <c r="C231" s="170">
        <f t="shared" si="14"/>
        <v>34240000</v>
      </c>
      <c r="D231">
        <f t="shared" si="0"/>
        <v>2.8899097832129186E-11</v>
      </c>
      <c r="E231" s="120">
        <f t="shared" si="1"/>
        <v>0</v>
      </c>
      <c r="F231">
        <f t="shared" si="2"/>
        <v>0</v>
      </c>
      <c r="G231" s="188">
        <f t="shared" si="3"/>
        <v>41863789.117750973</v>
      </c>
      <c r="H231">
        <f t="shared" si="4"/>
        <v>2.8899097832129186E-11</v>
      </c>
      <c r="I231" s="120">
        <f t="shared" si="5"/>
        <v>97469544.215582341</v>
      </c>
      <c r="J231" s="129">
        <f t="shared" si="6"/>
        <v>0</v>
      </c>
      <c r="K231" s="188">
        <f t="shared" si="7"/>
        <v>51131414.967389531</v>
      </c>
      <c r="L231">
        <f t="shared" si="8"/>
        <v>2.8899097832129186E-11</v>
      </c>
      <c r="M231" s="120">
        <f t="shared" si="9"/>
        <v>88201918.365943789</v>
      </c>
      <c r="N231" s="129">
        <f t="shared" si="10"/>
        <v>0</v>
      </c>
      <c r="O231" s="188">
        <f t="shared" si="11"/>
        <v>60399040.81702809</v>
      </c>
      <c r="P231">
        <f t="shared" si="12"/>
        <v>2.8899097832129186E-11</v>
      </c>
      <c r="Q231" s="120">
        <f t="shared" si="15"/>
        <v>78934292.516305223</v>
      </c>
      <c r="R231" s="129">
        <f t="shared" si="13"/>
        <v>0</v>
      </c>
    </row>
    <row r="232" spans="2:18" x14ac:dyDescent="0.3">
      <c r="B232" s="157">
        <v>55</v>
      </c>
      <c r="C232" s="170">
        <f t="shared" si="14"/>
        <v>34320000</v>
      </c>
      <c r="D232">
        <f t="shared" si="0"/>
        <v>2.9867495789043726E-11</v>
      </c>
      <c r="E232" s="120">
        <f t="shared" si="1"/>
        <v>0</v>
      </c>
      <c r="F232">
        <f t="shared" si="2"/>
        <v>0</v>
      </c>
      <c r="G232" s="188">
        <f t="shared" si="3"/>
        <v>41863789.117750973</v>
      </c>
      <c r="H232">
        <f t="shared" si="4"/>
        <v>2.9867495789043726E-11</v>
      </c>
      <c r="I232" s="120">
        <f t="shared" si="5"/>
        <v>97469544.215582341</v>
      </c>
      <c r="J232" s="129">
        <f t="shared" si="6"/>
        <v>0</v>
      </c>
      <c r="K232" s="188">
        <f t="shared" si="7"/>
        <v>51131414.967389531</v>
      </c>
      <c r="L232">
        <f t="shared" si="8"/>
        <v>2.9867495789043726E-11</v>
      </c>
      <c r="M232" s="120">
        <f t="shared" si="9"/>
        <v>88201918.365943789</v>
      </c>
      <c r="N232" s="129">
        <f t="shared" si="10"/>
        <v>0</v>
      </c>
      <c r="O232" s="188">
        <f t="shared" si="11"/>
        <v>60399040.81702809</v>
      </c>
      <c r="P232">
        <f t="shared" si="12"/>
        <v>2.9867495789043726E-11</v>
      </c>
      <c r="Q232" s="120">
        <f t="shared" si="15"/>
        <v>78934292.516305223</v>
      </c>
      <c r="R232" s="129">
        <f t="shared" si="13"/>
        <v>0</v>
      </c>
    </row>
    <row r="233" spans="2:18" x14ac:dyDescent="0.3">
      <c r="B233" s="157">
        <v>56</v>
      </c>
      <c r="C233" s="170">
        <f t="shared" si="14"/>
        <v>34400000</v>
      </c>
      <c r="D233">
        <f t="shared" si="0"/>
        <v>3.0866044334013473E-11</v>
      </c>
      <c r="E233" s="120">
        <f t="shared" si="1"/>
        <v>0</v>
      </c>
      <c r="F233">
        <f t="shared" si="2"/>
        <v>0</v>
      </c>
      <c r="G233" s="188">
        <f t="shared" si="3"/>
        <v>41863789.117750973</v>
      </c>
      <c r="H233">
        <f t="shared" si="4"/>
        <v>3.0866044334013473E-11</v>
      </c>
      <c r="I233" s="120">
        <f t="shared" si="5"/>
        <v>97469544.215582341</v>
      </c>
      <c r="J233" s="129">
        <f t="shared" si="6"/>
        <v>0</v>
      </c>
      <c r="K233" s="188">
        <f t="shared" si="7"/>
        <v>51131414.967389531</v>
      </c>
      <c r="L233">
        <f t="shared" si="8"/>
        <v>3.0866044334013473E-11</v>
      </c>
      <c r="M233" s="120">
        <f t="shared" si="9"/>
        <v>88201918.365943789</v>
      </c>
      <c r="N233" s="129">
        <f t="shared" si="10"/>
        <v>0</v>
      </c>
      <c r="O233" s="188">
        <f t="shared" si="11"/>
        <v>60399040.81702809</v>
      </c>
      <c r="P233">
        <f t="shared" si="12"/>
        <v>3.0866044334013473E-11</v>
      </c>
      <c r="Q233" s="120">
        <f t="shared" si="15"/>
        <v>78934292.516305223</v>
      </c>
      <c r="R233" s="129">
        <f t="shared" si="13"/>
        <v>0</v>
      </c>
    </row>
    <row r="234" spans="2:18" x14ac:dyDescent="0.3">
      <c r="B234" s="157">
        <v>57</v>
      </c>
      <c r="C234" s="170">
        <f t="shared" si="14"/>
        <v>34480000</v>
      </c>
      <c r="D234">
        <f t="shared" si="0"/>
        <v>3.1895600184680067E-11</v>
      </c>
      <c r="E234" s="120">
        <f t="shared" si="1"/>
        <v>0</v>
      </c>
      <c r="F234">
        <f t="shared" si="2"/>
        <v>0</v>
      </c>
      <c r="G234" s="188">
        <f t="shared" si="3"/>
        <v>41863789.117750973</v>
      </c>
      <c r="H234">
        <f t="shared" si="4"/>
        <v>3.1895600184680067E-11</v>
      </c>
      <c r="I234" s="120">
        <f t="shared" si="5"/>
        <v>97469544.215582341</v>
      </c>
      <c r="J234" s="129">
        <f t="shared" si="6"/>
        <v>0</v>
      </c>
      <c r="K234" s="188">
        <f t="shared" si="7"/>
        <v>51131414.967389531</v>
      </c>
      <c r="L234">
        <f t="shared" si="8"/>
        <v>3.1895600184680067E-11</v>
      </c>
      <c r="M234" s="120">
        <f t="shared" si="9"/>
        <v>88201918.365943789</v>
      </c>
      <c r="N234" s="129">
        <f t="shared" si="10"/>
        <v>0</v>
      </c>
      <c r="O234" s="188">
        <f t="shared" si="11"/>
        <v>60399040.81702809</v>
      </c>
      <c r="P234">
        <f t="shared" si="12"/>
        <v>3.1895600184680067E-11</v>
      </c>
      <c r="Q234" s="120">
        <f t="shared" si="15"/>
        <v>78934292.516305223</v>
      </c>
      <c r="R234" s="129">
        <f t="shared" si="13"/>
        <v>0</v>
      </c>
    </row>
    <row r="235" spans="2:18" x14ac:dyDescent="0.3">
      <c r="B235" s="157">
        <v>58</v>
      </c>
      <c r="C235" s="170">
        <f t="shared" si="14"/>
        <v>34560000</v>
      </c>
      <c r="D235">
        <f t="shared" si="0"/>
        <v>3.2957041621159726E-11</v>
      </c>
      <c r="E235" s="120">
        <f t="shared" si="1"/>
        <v>0</v>
      </c>
      <c r="F235">
        <f t="shared" si="2"/>
        <v>0</v>
      </c>
      <c r="G235" s="188">
        <f t="shared" si="3"/>
        <v>41863789.117750973</v>
      </c>
      <c r="H235">
        <f t="shared" si="4"/>
        <v>3.2957041621159726E-11</v>
      </c>
      <c r="I235" s="120">
        <f t="shared" si="5"/>
        <v>97469544.215582341</v>
      </c>
      <c r="J235" s="129">
        <f t="shared" si="6"/>
        <v>0</v>
      </c>
      <c r="K235" s="188">
        <f t="shared" si="7"/>
        <v>51131414.967389531</v>
      </c>
      <c r="L235">
        <f t="shared" si="8"/>
        <v>3.2957041621159726E-11</v>
      </c>
      <c r="M235" s="120">
        <f t="shared" si="9"/>
        <v>88201918.365943789</v>
      </c>
      <c r="N235" s="129">
        <f t="shared" si="10"/>
        <v>0</v>
      </c>
      <c r="O235" s="188">
        <f t="shared" si="11"/>
        <v>60399040.81702809</v>
      </c>
      <c r="P235">
        <f t="shared" si="12"/>
        <v>3.2957041621159726E-11</v>
      </c>
      <c r="Q235" s="120">
        <f t="shared" si="15"/>
        <v>78934292.516305223</v>
      </c>
      <c r="R235" s="129">
        <f t="shared" si="13"/>
        <v>0</v>
      </c>
    </row>
    <row r="236" spans="2:18" x14ac:dyDescent="0.3">
      <c r="B236" s="157">
        <v>59</v>
      </c>
      <c r="C236" s="170">
        <f t="shared" si="14"/>
        <v>34640000</v>
      </c>
      <c r="D236">
        <f t="shared" si="0"/>
        <v>3.4051268939148184E-11</v>
      </c>
      <c r="E236" s="120">
        <f t="shared" si="1"/>
        <v>0</v>
      </c>
      <c r="F236">
        <f t="shared" si="2"/>
        <v>0</v>
      </c>
      <c r="G236" s="188">
        <f t="shared" si="3"/>
        <v>41863789.117750973</v>
      </c>
      <c r="H236">
        <f t="shared" si="4"/>
        <v>3.4051268939148184E-11</v>
      </c>
      <c r="I236" s="120">
        <f t="shared" si="5"/>
        <v>97469544.215582341</v>
      </c>
      <c r="J236" s="129">
        <f t="shared" si="6"/>
        <v>0</v>
      </c>
      <c r="K236" s="188">
        <f t="shared" si="7"/>
        <v>51131414.967389531</v>
      </c>
      <c r="L236">
        <f t="shared" si="8"/>
        <v>3.4051268939148184E-11</v>
      </c>
      <c r="M236" s="120">
        <f t="shared" si="9"/>
        <v>88201918.365943789</v>
      </c>
      <c r="N236" s="129">
        <f t="shared" si="10"/>
        <v>0</v>
      </c>
      <c r="O236" s="188">
        <f t="shared" si="11"/>
        <v>60399040.81702809</v>
      </c>
      <c r="P236">
        <f t="shared" si="12"/>
        <v>3.4051268939148184E-11</v>
      </c>
      <c r="Q236" s="120">
        <f t="shared" si="15"/>
        <v>78934292.516305223</v>
      </c>
      <c r="R236" s="129">
        <f t="shared" si="13"/>
        <v>0</v>
      </c>
    </row>
    <row r="237" spans="2:18" x14ac:dyDescent="0.3">
      <c r="B237" s="157">
        <v>60</v>
      </c>
      <c r="C237" s="170">
        <f t="shared" si="14"/>
        <v>34720000</v>
      </c>
      <c r="D237">
        <f t="shared" si="0"/>
        <v>3.5179204909782986E-11</v>
      </c>
      <c r="E237" s="120">
        <f t="shared" si="1"/>
        <v>0</v>
      </c>
      <c r="F237">
        <f t="shared" si="2"/>
        <v>0</v>
      </c>
      <c r="G237" s="188">
        <f t="shared" si="3"/>
        <v>41863789.117750973</v>
      </c>
      <c r="H237">
        <f t="shared" si="4"/>
        <v>3.5179204909782986E-11</v>
      </c>
      <c r="I237" s="120">
        <f t="shared" si="5"/>
        <v>97469544.215582341</v>
      </c>
      <c r="J237" s="129">
        <f t="shared" si="6"/>
        <v>0</v>
      </c>
      <c r="K237" s="188">
        <f t="shared" si="7"/>
        <v>51131414.967389531</v>
      </c>
      <c r="L237">
        <f t="shared" si="8"/>
        <v>3.5179204909782986E-11</v>
      </c>
      <c r="M237" s="120">
        <f t="shared" si="9"/>
        <v>88201918.365943789</v>
      </c>
      <c r="N237" s="129">
        <f t="shared" si="10"/>
        <v>0</v>
      </c>
      <c r="O237" s="188">
        <f t="shared" si="11"/>
        <v>60399040.81702809</v>
      </c>
      <c r="P237">
        <f t="shared" si="12"/>
        <v>3.5179204909782986E-11</v>
      </c>
      <c r="Q237" s="120">
        <f t="shared" si="15"/>
        <v>78934292.516305223</v>
      </c>
      <c r="R237" s="129">
        <f t="shared" si="13"/>
        <v>0</v>
      </c>
    </row>
    <row r="238" spans="2:18" x14ac:dyDescent="0.3">
      <c r="B238" s="157">
        <v>61</v>
      </c>
      <c r="C238" s="170">
        <f t="shared" si="14"/>
        <v>34800000</v>
      </c>
      <c r="D238">
        <f t="shared" si="0"/>
        <v>3.6341795246280028E-11</v>
      </c>
      <c r="E238" s="120">
        <f t="shared" si="1"/>
        <v>0</v>
      </c>
      <c r="F238">
        <f t="shared" si="2"/>
        <v>0</v>
      </c>
      <c r="G238" s="188">
        <f t="shared" si="3"/>
        <v>41863789.117750973</v>
      </c>
      <c r="H238">
        <f t="shared" si="4"/>
        <v>3.6341795246280028E-11</v>
      </c>
      <c r="I238" s="120">
        <f t="shared" si="5"/>
        <v>97469544.215582341</v>
      </c>
      <c r="J238" s="129">
        <f t="shared" si="6"/>
        <v>0</v>
      </c>
      <c r="K238" s="188">
        <f t="shared" si="7"/>
        <v>51131414.967389531</v>
      </c>
      <c r="L238">
        <f t="shared" si="8"/>
        <v>3.6341795246280028E-11</v>
      </c>
      <c r="M238" s="120">
        <f t="shared" si="9"/>
        <v>88201918.365943789</v>
      </c>
      <c r="N238" s="129">
        <f t="shared" si="10"/>
        <v>0</v>
      </c>
      <c r="O238" s="188">
        <f t="shared" si="11"/>
        <v>60399040.81702809</v>
      </c>
      <c r="P238">
        <f t="shared" si="12"/>
        <v>3.6341795246280028E-11</v>
      </c>
      <c r="Q238" s="120">
        <f t="shared" si="15"/>
        <v>78934292.516305223</v>
      </c>
      <c r="R238" s="129">
        <f t="shared" si="13"/>
        <v>0</v>
      </c>
    </row>
    <row r="239" spans="2:18" x14ac:dyDescent="0.3">
      <c r="B239" s="157">
        <v>62</v>
      </c>
      <c r="C239" s="170">
        <f t="shared" si="14"/>
        <v>34880000</v>
      </c>
      <c r="D239">
        <f t="shared" si="0"/>
        <v>3.7540009077356256E-11</v>
      </c>
      <c r="E239" s="120">
        <f t="shared" si="1"/>
        <v>0</v>
      </c>
      <c r="F239">
        <f t="shared" si="2"/>
        <v>0</v>
      </c>
      <c r="G239" s="188">
        <f t="shared" si="3"/>
        <v>41863789.117750973</v>
      </c>
      <c r="H239">
        <f t="shared" si="4"/>
        <v>3.7540009077356256E-11</v>
      </c>
      <c r="I239" s="120">
        <f t="shared" si="5"/>
        <v>97469544.215582341</v>
      </c>
      <c r="J239" s="129">
        <f t="shared" si="6"/>
        <v>0</v>
      </c>
      <c r="K239" s="188">
        <f t="shared" si="7"/>
        <v>51131414.967389531</v>
      </c>
      <c r="L239">
        <f t="shared" si="8"/>
        <v>3.7540009077356256E-11</v>
      </c>
      <c r="M239" s="120">
        <f t="shared" si="9"/>
        <v>88201918.365943789</v>
      </c>
      <c r="N239" s="129">
        <f t="shared" si="10"/>
        <v>0</v>
      </c>
      <c r="O239" s="188">
        <f t="shared" si="11"/>
        <v>60399040.81702809</v>
      </c>
      <c r="P239">
        <f t="shared" si="12"/>
        <v>3.7540009077356256E-11</v>
      </c>
      <c r="Q239" s="120">
        <f t="shared" si="15"/>
        <v>78934292.516305223</v>
      </c>
      <c r="R239" s="129">
        <f t="shared" si="13"/>
        <v>0</v>
      </c>
    </row>
    <row r="240" spans="2:18" x14ac:dyDescent="0.3">
      <c r="B240" s="157">
        <v>63</v>
      </c>
      <c r="C240" s="170">
        <f t="shared" si="14"/>
        <v>34960000</v>
      </c>
      <c r="D240">
        <f t="shared" si="0"/>
        <v>3.8774839427449078E-11</v>
      </c>
      <c r="E240" s="120">
        <f t="shared" si="1"/>
        <v>0</v>
      </c>
      <c r="F240">
        <f t="shared" si="2"/>
        <v>0</v>
      </c>
      <c r="G240" s="188">
        <f t="shared" si="3"/>
        <v>41863789.117750973</v>
      </c>
      <c r="H240">
        <f t="shared" si="4"/>
        <v>3.8774839427449078E-11</v>
      </c>
      <c r="I240" s="120">
        <f t="shared" si="5"/>
        <v>97469544.215582341</v>
      </c>
      <c r="J240" s="129">
        <f t="shared" si="6"/>
        <v>0</v>
      </c>
      <c r="K240" s="188">
        <f t="shared" si="7"/>
        <v>51131414.967389531</v>
      </c>
      <c r="L240">
        <f t="shared" si="8"/>
        <v>3.8774839427449078E-11</v>
      </c>
      <c r="M240" s="120">
        <f t="shared" si="9"/>
        <v>88201918.365943789</v>
      </c>
      <c r="N240" s="129">
        <f t="shared" si="10"/>
        <v>0</v>
      </c>
      <c r="O240" s="188">
        <f t="shared" si="11"/>
        <v>60399040.81702809</v>
      </c>
      <c r="P240">
        <f t="shared" si="12"/>
        <v>3.8774839427449078E-11</v>
      </c>
      <c r="Q240" s="120">
        <f t="shared" si="15"/>
        <v>78934292.516305223</v>
      </c>
      <c r="R240" s="129">
        <f t="shared" si="13"/>
        <v>0</v>
      </c>
    </row>
    <row r="241" spans="2:18" x14ac:dyDescent="0.3">
      <c r="B241" s="157">
        <v>64</v>
      </c>
      <c r="C241" s="170">
        <f t="shared" si="14"/>
        <v>35040000</v>
      </c>
      <c r="D241">
        <f t="shared" si="0"/>
        <v>4.004730370373844E-11</v>
      </c>
      <c r="E241" s="120">
        <f t="shared" si="1"/>
        <v>0</v>
      </c>
      <c r="F241">
        <f t="shared" si="2"/>
        <v>0</v>
      </c>
      <c r="G241" s="188">
        <f t="shared" si="3"/>
        <v>41863789.117750973</v>
      </c>
      <c r="H241">
        <f t="shared" si="4"/>
        <v>4.004730370373844E-11</v>
      </c>
      <c r="I241" s="120">
        <f t="shared" si="5"/>
        <v>97469544.215582341</v>
      </c>
      <c r="J241" s="129">
        <f t="shared" si="6"/>
        <v>0</v>
      </c>
      <c r="K241" s="188">
        <f t="shared" si="7"/>
        <v>51131414.967389531</v>
      </c>
      <c r="L241">
        <f t="shared" si="8"/>
        <v>4.004730370373844E-11</v>
      </c>
      <c r="M241" s="120">
        <f t="shared" si="9"/>
        <v>88201918.365943789</v>
      </c>
      <c r="N241" s="129">
        <f t="shared" si="10"/>
        <v>0</v>
      </c>
      <c r="O241" s="188">
        <f t="shared" si="11"/>
        <v>60399040.81702809</v>
      </c>
      <c r="P241">
        <f t="shared" si="12"/>
        <v>4.004730370373844E-11</v>
      </c>
      <c r="Q241" s="120">
        <f t="shared" si="15"/>
        <v>78934292.516305223</v>
      </c>
      <c r="R241" s="129">
        <f t="shared" si="13"/>
        <v>0</v>
      </c>
    </row>
    <row r="242" spans="2:18" x14ac:dyDescent="0.3">
      <c r="B242" s="157">
        <v>65</v>
      </c>
      <c r="C242" s="170">
        <f t="shared" si="14"/>
        <v>35120000</v>
      </c>
      <c r="D242">
        <f t="shared" ref="D242:D305" si="16">_xlfn.NORM.DIST(C242,$C$153,$C$154,FALSE)</f>
        <v>4.1358444189974132E-11</v>
      </c>
      <c r="E242" s="120">
        <f t="shared" ref="E242:E305" si="17">$C$172</f>
        <v>0</v>
      </c>
      <c r="F242">
        <f t="shared" ref="F242:F305" si="18">IF($C$172&gt;$C$171,IF(C242&lt;$C$172,0,D242),IF(C242&gt;$C$172,0,D242))</f>
        <v>0</v>
      </c>
      <c r="G242" s="188">
        <f t="shared" ref="G242:G305" si="19">$H$177</f>
        <v>41863789.117750973</v>
      </c>
      <c r="H242">
        <f t="shared" ref="H242:H305" si="20">IF($H$177&gt;$C$171,IF(C242&lt;$H$177,0,D242),IF(C242&gt;$H$177,0,D242))</f>
        <v>4.1358444189974132E-11</v>
      </c>
      <c r="I242" s="120">
        <f t="shared" ref="I242:I305" si="21">$J$177</f>
        <v>97469544.215582341</v>
      </c>
      <c r="J242" s="129">
        <f t="shared" ref="J242:J305" si="22">IF($J$177&gt;$C$171,IF(C242&lt;$J$177,0,D242),IF(C242&gt;$J$177,0,D242))</f>
        <v>0</v>
      </c>
      <c r="K242" s="188">
        <f t="shared" ref="K242:K305" si="23">$L$177</f>
        <v>51131414.967389531</v>
      </c>
      <c r="L242">
        <f t="shared" ref="L242:L305" si="24">IF($L$177&gt;$C$171,IF(C242&lt;$L$177,0,D242),IF(C242&gt;$L$177,0,D242))</f>
        <v>4.1358444189974132E-11</v>
      </c>
      <c r="M242" s="120">
        <f t="shared" ref="M242:M305" si="25">$N$177</f>
        <v>88201918.365943789</v>
      </c>
      <c r="N242" s="129">
        <f t="shared" ref="N242:N305" si="26">IF($N$177&gt;$C$171,IF(C242&lt;$N$177,0,D242),IF(C242&gt;$N$177,0,D242))</f>
        <v>0</v>
      </c>
      <c r="O242" s="188">
        <f t="shared" ref="O242:O305" si="27">$P$177</f>
        <v>60399040.81702809</v>
      </c>
      <c r="P242">
        <f t="shared" ref="P242:P305" si="28">IF($P$177&gt;$C$171,IF(C242&lt;$P$177,0,D242),IF(C242&gt;$P$177,0,D242))</f>
        <v>4.1358444189974132E-11</v>
      </c>
      <c r="Q242" s="120">
        <f t="shared" si="15"/>
        <v>78934292.516305223</v>
      </c>
      <c r="R242" s="129">
        <f t="shared" ref="R242:R305" si="29">IF($R$177&gt;$C$171,IF(C242&lt;$R$177,0,D242),IF(C242&gt;$R$177,0,D242))</f>
        <v>0</v>
      </c>
    </row>
    <row r="243" spans="2:18" x14ac:dyDescent="0.3">
      <c r="B243" s="157">
        <v>66</v>
      </c>
      <c r="C243" s="170">
        <f t="shared" ref="C243:C306" si="30">C242+$C$173</f>
        <v>35200000</v>
      </c>
      <c r="D243">
        <f t="shared" si="16"/>
        <v>4.2709328547108974E-11</v>
      </c>
      <c r="E243" s="120">
        <f t="shared" si="17"/>
        <v>0</v>
      </c>
      <c r="F243">
        <f t="shared" si="18"/>
        <v>0</v>
      </c>
      <c r="G243" s="188">
        <f t="shared" si="19"/>
        <v>41863789.117750973</v>
      </c>
      <c r="H243">
        <f t="shared" si="20"/>
        <v>4.2709328547108974E-11</v>
      </c>
      <c r="I243" s="120">
        <f t="shared" si="21"/>
        <v>97469544.215582341</v>
      </c>
      <c r="J243" s="129">
        <f t="shared" si="22"/>
        <v>0</v>
      </c>
      <c r="K243" s="188">
        <f t="shared" si="23"/>
        <v>51131414.967389531</v>
      </c>
      <c r="L243">
        <f t="shared" si="24"/>
        <v>4.2709328547108974E-11</v>
      </c>
      <c r="M243" s="120">
        <f t="shared" si="25"/>
        <v>88201918.365943789</v>
      </c>
      <c r="N243" s="129">
        <f t="shared" si="26"/>
        <v>0</v>
      </c>
      <c r="O243" s="188">
        <f t="shared" si="27"/>
        <v>60399040.81702809</v>
      </c>
      <c r="P243">
        <f t="shared" si="28"/>
        <v>4.2709328547108974E-11</v>
      </c>
      <c r="Q243" s="120">
        <f t="shared" ref="Q243:Q306" si="31">$R$177</f>
        <v>78934292.516305223</v>
      </c>
      <c r="R243" s="129">
        <f t="shared" si="29"/>
        <v>0</v>
      </c>
    </row>
    <row r="244" spans="2:18" x14ac:dyDescent="0.3">
      <c r="B244" s="157">
        <v>67</v>
      </c>
      <c r="C244" s="170">
        <f t="shared" si="30"/>
        <v>35280000</v>
      </c>
      <c r="D244">
        <f t="shared" si="16"/>
        <v>4.4101050320731967E-11</v>
      </c>
      <c r="E244" s="120">
        <f t="shared" si="17"/>
        <v>0</v>
      </c>
      <c r="F244">
        <f t="shared" si="18"/>
        <v>0</v>
      </c>
      <c r="G244" s="188">
        <f t="shared" si="19"/>
        <v>41863789.117750973</v>
      </c>
      <c r="H244">
        <f t="shared" si="20"/>
        <v>4.4101050320731967E-11</v>
      </c>
      <c r="I244" s="120">
        <f t="shared" si="21"/>
        <v>97469544.215582341</v>
      </c>
      <c r="J244" s="129">
        <f t="shared" si="22"/>
        <v>0</v>
      </c>
      <c r="K244" s="188">
        <f t="shared" si="23"/>
        <v>51131414.967389531</v>
      </c>
      <c r="L244">
        <f t="shared" si="24"/>
        <v>4.4101050320731967E-11</v>
      </c>
      <c r="M244" s="120">
        <f t="shared" si="25"/>
        <v>88201918.365943789</v>
      </c>
      <c r="N244" s="129">
        <f t="shared" si="26"/>
        <v>0</v>
      </c>
      <c r="O244" s="188">
        <f t="shared" si="27"/>
        <v>60399040.81702809</v>
      </c>
      <c r="P244">
        <f t="shared" si="28"/>
        <v>4.4101050320731967E-11</v>
      </c>
      <c r="Q244" s="120">
        <f t="shared" si="31"/>
        <v>78934292.516305223</v>
      </c>
      <c r="R244" s="129">
        <f t="shared" si="29"/>
        <v>0</v>
      </c>
    </row>
    <row r="245" spans="2:18" x14ac:dyDescent="0.3">
      <c r="B245" s="157">
        <v>68</v>
      </c>
      <c r="C245" s="170">
        <f t="shared" si="30"/>
        <v>35360000</v>
      </c>
      <c r="D245">
        <f t="shared" si="16"/>
        <v>4.5534729455295996E-11</v>
      </c>
      <c r="E245" s="120">
        <f t="shared" si="17"/>
        <v>0</v>
      </c>
      <c r="F245">
        <f t="shared" si="18"/>
        <v>0</v>
      </c>
      <c r="G245" s="188">
        <f t="shared" si="19"/>
        <v>41863789.117750973</v>
      </c>
      <c r="H245">
        <f t="shared" si="20"/>
        <v>4.5534729455295996E-11</v>
      </c>
      <c r="I245" s="120">
        <f t="shared" si="21"/>
        <v>97469544.215582341</v>
      </c>
      <c r="J245" s="129">
        <f t="shared" si="22"/>
        <v>0</v>
      </c>
      <c r="K245" s="188">
        <f t="shared" si="23"/>
        <v>51131414.967389531</v>
      </c>
      <c r="L245">
        <f t="shared" si="24"/>
        <v>4.5534729455295996E-11</v>
      </c>
      <c r="M245" s="120">
        <f t="shared" si="25"/>
        <v>88201918.365943789</v>
      </c>
      <c r="N245" s="129">
        <f t="shared" si="26"/>
        <v>0</v>
      </c>
      <c r="O245" s="188">
        <f t="shared" si="27"/>
        <v>60399040.81702809</v>
      </c>
      <c r="P245">
        <f t="shared" si="28"/>
        <v>4.5534729455295996E-11</v>
      </c>
      <c r="Q245" s="120">
        <f t="shared" si="31"/>
        <v>78934292.516305223</v>
      </c>
      <c r="R245" s="129">
        <f t="shared" si="29"/>
        <v>0</v>
      </c>
    </row>
    <row r="246" spans="2:18" x14ac:dyDescent="0.3">
      <c r="B246" s="157">
        <v>69</v>
      </c>
      <c r="C246" s="170">
        <f t="shared" si="30"/>
        <v>35440000</v>
      </c>
      <c r="D246">
        <f t="shared" si="16"/>
        <v>4.7011512815125226E-11</v>
      </c>
      <c r="E246" s="120">
        <f t="shared" si="17"/>
        <v>0</v>
      </c>
      <c r="F246">
        <f t="shared" si="18"/>
        <v>0</v>
      </c>
      <c r="G246" s="188">
        <f t="shared" si="19"/>
        <v>41863789.117750973</v>
      </c>
      <c r="H246">
        <f t="shared" si="20"/>
        <v>4.7011512815125226E-11</v>
      </c>
      <c r="I246" s="120">
        <f t="shared" si="21"/>
        <v>97469544.215582341</v>
      </c>
      <c r="J246" s="129">
        <f t="shared" si="22"/>
        <v>0</v>
      </c>
      <c r="K246" s="188">
        <f t="shared" si="23"/>
        <v>51131414.967389531</v>
      </c>
      <c r="L246">
        <f t="shared" si="24"/>
        <v>4.7011512815125226E-11</v>
      </c>
      <c r="M246" s="120">
        <f t="shared" si="25"/>
        <v>88201918.365943789</v>
      </c>
      <c r="N246" s="129">
        <f t="shared" si="26"/>
        <v>0</v>
      </c>
      <c r="O246" s="188">
        <f t="shared" si="27"/>
        <v>60399040.81702809</v>
      </c>
      <c r="P246">
        <f t="shared" si="28"/>
        <v>4.7011512815125226E-11</v>
      </c>
      <c r="Q246" s="120">
        <f t="shared" si="31"/>
        <v>78934292.516305223</v>
      </c>
      <c r="R246" s="129">
        <f t="shared" si="29"/>
        <v>0</v>
      </c>
    </row>
    <row r="247" spans="2:18" x14ac:dyDescent="0.3">
      <c r="B247" s="157">
        <v>70</v>
      </c>
      <c r="C247" s="170">
        <f t="shared" si="30"/>
        <v>35520000</v>
      </c>
      <c r="D247">
        <f t="shared" si="16"/>
        <v>4.8532574712189724E-11</v>
      </c>
      <c r="E247" s="120">
        <f t="shared" si="17"/>
        <v>0</v>
      </c>
      <c r="F247">
        <f t="shared" si="18"/>
        <v>0</v>
      </c>
      <c r="G247" s="188">
        <f t="shared" si="19"/>
        <v>41863789.117750973</v>
      </c>
      <c r="H247">
        <f t="shared" si="20"/>
        <v>4.8532574712189724E-11</v>
      </c>
      <c r="I247" s="120">
        <f t="shared" si="21"/>
        <v>97469544.215582341</v>
      </c>
      <c r="J247" s="129">
        <f t="shared" si="22"/>
        <v>0</v>
      </c>
      <c r="K247" s="188">
        <f t="shared" si="23"/>
        <v>51131414.967389531</v>
      </c>
      <c r="L247">
        <f t="shared" si="24"/>
        <v>4.8532574712189724E-11</v>
      </c>
      <c r="M247" s="120">
        <f t="shared" si="25"/>
        <v>88201918.365943789</v>
      </c>
      <c r="N247" s="129">
        <f t="shared" si="26"/>
        <v>0</v>
      </c>
      <c r="O247" s="188">
        <f t="shared" si="27"/>
        <v>60399040.81702809</v>
      </c>
      <c r="P247">
        <f t="shared" si="28"/>
        <v>4.8532574712189724E-11</v>
      </c>
      <c r="Q247" s="120">
        <f t="shared" si="31"/>
        <v>78934292.516305223</v>
      </c>
      <c r="R247" s="129">
        <f t="shared" si="29"/>
        <v>0</v>
      </c>
    </row>
    <row r="248" spans="2:18" x14ac:dyDescent="0.3">
      <c r="B248" s="157">
        <v>71</v>
      </c>
      <c r="C248" s="170">
        <f t="shared" si="30"/>
        <v>35600000</v>
      </c>
      <c r="D248">
        <f t="shared" si="16"/>
        <v>5.0099117440624554E-11</v>
      </c>
      <c r="E248" s="120">
        <f t="shared" si="17"/>
        <v>0</v>
      </c>
      <c r="F248">
        <f t="shared" si="18"/>
        <v>0</v>
      </c>
      <c r="G248" s="188">
        <f t="shared" si="19"/>
        <v>41863789.117750973</v>
      </c>
      <c r="H248">
        <f t="shared" si="20"/>
        <v>5.0099117440624554E-11</v>
      </c>
      <c r="I248" s="120">
        <f t="shared" si="21"/>
        <v>97469544.215582341</v>
      </c>
      <c r="J248" s="129">
        <f t="shared" si="22"/>
        <v>0</v>
      </c>
      <c r="K248" s="188">
        <f t="shared" si="23"/>
        <v>51131414.967389531</v>
      </c>
      <c r="L248">
        <f t="shared" si="24"/>
        <v>5.0099117440624554E-11</v>
      </c>
      <c r="M248" s="120">
        <f t="shared" si="25"/>
        <v>88201918.365943789</v>
      </c>
      <c r="N248" s="129">
        <f t="shared" si="26"/>
        <v>0</v>
      </c>
      <c r="O248" s="188">
        <f t="shared" si="27"/>
        <v>60399040.81702809</v>
      </c>
      <c r="P248">
        <f t="shared" si="28"/>
        <v>5.0099117440624554E-11</v>
      </c>
      <c r="Q248" s="120">
        <f t="shared" si="31"/>
        <v>78934292.516305223</v>
      </c>
      <c r="R248" s="129">
        <f t="shared" si="29"/>
        <v>0</v>
      </c>
    </row>
    <row r="249" spans="2:18" x14ac:dyDescent="0.3">
      <c r="B249" s="157">
        <v>72</v>
      </c>
      <c r="C249" s="170">
        <f t="shared" si="30"/>
        <v>35680000</v>
      </c>
      <c r="D249">
        <f t="shared" si="16"/>
        <v>5.1712371817971753E-11</v>
      </c>
      <c r="E249" s="120">
        <f t="shared" si="17"/>
        <v>0</v>
      </c>
      <c r="F249">
        <f t="shared" si="18"/>
        <v>0</v>
      </c>
      <c r="G249" s="188">
        <f t="shared" si="19"/>
        <v>41863789.117750973</v>
      </c>
      <c r="H249">
        <f t="shared" si="20"/>
        <v>5.1712371817971753E-11</v>
      </c>
      <c r="I249" s="120">
        <f t="shared" si="21"/>
        <v>97469544.215582341</v>
      </c>
      <c r="J249" s="129">
        <f t="shared" si="22"/>
        <v>0</v>
      </c>
      <c r="K249" s="188">
        <f t="shared" si="23"/>
        <v>51131414.967389531</v>
      </c>
      <c r="L249">
        <f t="shared" si="24"/>
        <v>5.1712371817971753E-11</v>
      </c>
      <c r="M249" s="120">
        <f t="shared" si="25"/>
        <v>88201918.365943789</v>
      </c>
      <c r="N249" s="129">
        <f t="shared" si="26"/>
        <v>0</v>
      </c>
      <c r="O249" s="188">
        <f t="shared" si="27"/>
        <v>60399040.81702809</v>
      </c>
      <c r="P249">
        <f t="shared" si="28"/>
        <v>5.1712371817971753E-11</v>
      </c>
      <c r="Q249" s="120">
        <f t="shared" si="31"/>
        <v>78934292.516305223</v>
      </c>
      <c r="R249" s="129">
        <f t="shared" si="29"/>
        <v>0</v>
      </c>
    </row>
    <row r="250" spans="2:18" x14ac:dyDescent="0.3">
      <c r="B250" s="157">
        <v>73</v>
      </c>
      <c r="C250" s="170">
        <f t="shared" si="30"/>
        <v>35760000</v>
      </c>
      <c r="D250">
        <f t="shared" si="16"/>
        <v>5.3373597733114778E-11</v>
      </c>
      <c r="E250" s="120">
        <f t="shared" si="17"/>
        <v>0</v>
      </c>
      <c r="F250">
        <f t="shared" si="18"/>
        <v>0</v>
      </c>
      <c r="G250" s="188">
        <f t="shared" si="19"/>
        <v>41863789.117750973</v>
      </c>
      <c r="H250">
        <f t="shared" si="20"/>
        <v>5.3373597733114778E-11</v>
      </c>
      <c r="I250" s="120">
        <f t="shared" si="21"/>
        <v>97469544.215582341</v>
      </c>
      <c r="J250" s="129">
        <f t="shared" si="22"/>
        <v>0</v>
      </c>
      <c r="K250" s="188">
        <f t="shared" si="23"/>
        <v>51131414.967389531</v>
      </c>
      <c r="L250">
        <f t="shared" si="24"/>
        <v>5.3373597733114778E-11</v>
      </c>
      <c r="M250" s="120">
        <f t="shared" si="25"/>
        <v>88201918.365943789</v>
      </c>
      <c r="N250" s="129">
        <f t="shared" si="26"/>
        <v>0</v>
      </c>
      <c r="O250" s="188">
        <f t="shared" si="27"/>
        <v>60399040.81702809</v>
      </c>
      <c r="P250">
        <f t="shared" si="28"/>
        <v>5.3373597733114778E-11</v>
      </c>
      <c r="Q250" s="120">
        <f t="shared" si="31"/>
        <v>78934292.516305223</v>
      </c>
      <c r="R250" s="129">
        <f t="shared" si="29"/>
        <v>0</v>
      </c>
    </row>
    <row r="251" spans="2:18" x14ac:dyDescent="0.3">
      <c r="B251" s="157">
        <v>74</v>
      </c>
      <c r="C251" s="170">
        <f t="shared" si="30"/>
        <v>35840000</v>
      </c>
      <c r="D251">
        <f t="shared" si="16"/>
        <v>5.5084084700874473E-11</v>
      </c>
      <c r="E251" s="120">
        <f t="shared" si="17"/>
        <v>0</v>
      </c>
      <c r="F251">
        <f t="shared" si="18"/>
        <v>0</v>
      </c>
      <c r="G251" s="188">
        <f t="shared" si="19"/>
        <v>41863789.117750973</v>
      </c>
      <c r="H251">
        <f t="shared" si="20"/>
        <v>5.5084084700874473E-11</v>
      </c>
      <c r="I251" s="120">
        <f t="shared" si="21"/>
        <v>97469544.215582341</v>
      </c>
      <c r="J251" s="129">
        <f t="shared" si="22"/>
        <v>0</v>
      </c>
      <c r="K251" s="188">
        <f t="shared" si="23"/>
        <v>51131414.967389531</v>
      </c>
      <c r="L251">
        <f t="shared" si="24"/>
        <v>5.5084084700874473E-11</v>
      </c>
      <c r="M251" s="120">
        <f t="shared" si="25"/>
        <v>88201918.365943789</v>
      </c>
      <c r="N251" s="129">
        <f t="shared" si="26"/>
        <v>0</v>
      </c>
      <c r="O251" s="188">
        <f t="shared" si="27"/>
        <v>60399040.81702809</v>
      </c>
      <c r="P251">
        <f t="shared" si="28"/>
        <v>5.5084084700874473E-11</v>
      </c>
      <c r="Q251" s="120">
        <f t="shared" si="31"/>
        <v>78934292.516305223</v>
      </c>
      <c r="R251" s="129">
        <f t="shared" si="29"/>
        <v>0</v>
      </c>
    </row>
    <row r="252" spans="2:18" x14ac:dyDescent="0.3">
      <c r="B252" s="157">
        <v>75</v>
      </c>
      <c r="C252" s="170">
        <f t="shared" si="30"/>
        <v>35920000</v>
      </c>
      <c r="D252">
        <f t="shared" si="16"/>
        <v>5.6845152423226775E-11</v>
      </c>
      <c r="E252" s="120">
        <f t="shared" si="17"/>
        <v>0</v>
      </c>
      <c r="F252">
        <f t="shared" si="18"/>
        <v>0</v>
      </c>
      <c r="G252" s="188">
        <f t="shared" si="19"/>
        <v>41863789.117750973</v>
      </c>
      <c r="H252">
        <f t="shared" si="20"/>
        <v>5.6845152423226775E-11</v>
      </c>
      <c r="I252" s="120">
        <f t="shared" si="21"/>
        <v>97469544.215582341</v>
      </c>
      <c r="J252" s="129">
        <f t="shared" si="22"/>
        <v>0</v>
      </c>
      <c r="K252" s="188">
        <f t="shared" si="23"/>
        <v>51131414.967389531</v>
      </c>
      <c r="L252">
        <f t="shared" si="24"/>
        <v>5.6845152423226775E-11</v>
      </c>
      <c r="M252" s="120">
        <f t="shared" si="25"/>
        <v>88201918.365943789</v>
      </c>
      <c r="N252" s="129">
        <f t="shared" si="26"/>
        <v>0</v>
      </c>
      <c r="O252" s="188">
        <f t="shared" si="27"/>
        <v>60399040.81702809</v>
      </c>
      <c r="P252">
        <f t="shared" si="28"/>
        <v>5.6845152423226775E-11</v>
      </c>
      <c r="Q252" s="120">
        <f t="shared" si="31"/>
        <v>78934292.516305223</v>
      </c>
      <c r="R252" s="129">
        <f t="shared" si="29"/>
        <v>0</v>
      </c>
    </row>
    <row r="253" spans="2:18" x14ac:dyDescent="0.3">
      <c r="B253" s="157">
        <v>76</v>
      </c>
      <c r="C253" s="170">
        <f t="shared" si="30"/>
        <v>36000000</v>
      </c>
      <c r="D253">
        <f t="shared" si="16"/>
        <v>5.8658151357103325E-11</v>
      </c>
      <c r="E253" s="120">
        <f t="shared" si="17"/>
        <v>0</v>
      </c>
      <c r="F253">
        <f t="shared" si="18"/>
        <v>0</v>
      </c>
      <c r="G253" s="188">
        <f t="shared" si="19"/>
        <v>41863789.117750973</v>
      </c>
      <c r="H253">
        <f t="shared" si="20"/>
        <v>5.8658151357103325E-11</v>
      </c>
      <c r="I253" s="120">
        <f t="shared" si="21"/>
        <v>97469544.215582341</v>
      </c>
      <c r="J253" s="129">
        <f t="shared" si="22"/>
        <v>0</v>
      </c>
      <c r="K253" s="188">
        <f t="shared" si="23"/>
        <v>51131414.967389531</v>
      </c>
      <c r="L253">
        <f t="shared" si="24"/>
        <v>5.8658151357103325E-11</v>
      </c>
      <c r="M253" s="120">
        <f t="shared" si="25"/>
        <v>88201918.365943789</v>
      </c>
      <c r="N253" s="129">
        <f t="shared" si="26"/>
        <v>0</v>
      </c>
      <c r="O253" s="188">
        <f t="shared" si="27"/>
        <v>60399040.81702809</v>
      </c>
      <c r="P253">
        <f t="shared" si="28"/>
        <v>5.8658151357103325E-11</v>
      </c>
      <c r="Q253" s="120">
        <f t="shared" si="31"/>
        <v>78934292.516305223</v>
      </c>
      <c r="R253" s="129">
        <f t="shared" si="29"/>
        <v>0</v>
      </c>
    </row>
    <row r="254" spans="2:18" x14ac:dyDescent="0.3">
      <c r="B254" s="157">
        <v>77</v>
      </c>
      <c r="C254" s="170">
        <f t="shared" si="30"/>
        <v>36080000</v>
      </c>
      <c r="D254">
        <f t="shared" si="16"/>
        <v>6.0524463288723838E-11</v>
      </c>
      <c r="E254" s="120">
        <f t="shared" si="17"/>
        <v>0</v>
      </c>
      <c r="F254">
        <f t="shared" si="18"/>
        <v>0</v>
      </c>
      <c r="G254" s="188">
        <f t="shared" si="19"/>
        <v>41863789.117750973</v>
      </c>
      <c r="H254">
        <f t="shared" si="20"/>
        <v>6.0524463288723838E-11</v>
      </c>
      <c r="I254" s="120">
        <f t="shared" si="21"/>
        <v>97469544.215582341</v>
      </c>
      <c r="J254" s="129">
        <f t="shared" si="22"/>
        <v>0</v>
      </c>
      <c r="K254" s="188">
        <f t="shared" si="23"/>
        <v>51131414.967389531</v>
      </c>
      <c r="L254">
        <f t="shared" si="24"/>
        <v>6.0524463288723838E-11</v>
      </c>
      <c r="M254" s="120">
        <f t="shared" si="25"/>
        <v>88201918.365943789</v>
      </c>
      <c r="N254" s="129">
        <f t="shared" si="26"/>
        <v>0</v>
      </c>
      <c r="O254" s="188">
        <f t="shared" si="27"/>
        <v>60399040.81702809</v>
      </c>
      <c r="P254">
        <f t="shared" si="28"/>
        <v>6.0524463288723838E-11</v>
      </c>
      <c r="Q254" s="120">
        <f t="shared" si="31"/>
        <v>78934292.516305223</v>
      </c>
      <c r="R254" s="129">
        <f t="shared" si="29"/>
        <v>0</v>
      </c>
    </row>
    <row r="255" spans="2:18" x14ac:dyDescent="0.3">
      <c r="B255" s="157">
        <v>78</v>
      </c>
      <c r="C255" s="170">
        <f t="shared" si="30"/>
        <v>36160000</v>
      </c>
      <c r="D255">
        <f t="shared" si="16"/>
        <v>6.2445501914412607E-11</v>
      </c>
      <c r="E255" s="120">
        <f t="shared" si="17"/>
        <v>0</v>
      </c>
      <c r="F255">
        <f t="shared" si="18"/>
        <v>0</v>
      </c>
      <c r="G255" s="188">
        <f t="shared" si="19"/>
        <v>41863789.117750973</v>
      </c>
      <c r="H255">
        <f t="shared" si="20"/>
        <v>6.2445501914412607E-11</v>
      </c>
      <c r="I255" s="120">
        <f t="shared" si="21"/>
        <v>97469544.215582341</v>
      </c>
      <c r="J255" s="129">
        <f t="shared" si="22"/>
        <v>0</v>
      </c>
      <c r="K255" s="188">
        <f t="shared" si="23"/>
        <v>51131414.967389531</v>
      </c>
      <c r="L255">
        <f t="shared" si="24"/>
        <v>6.2445501914412607E-11</v>
      </c>
      <c r="M255" s="120">
        <f t="shared" si="25"/>
        <v>88201918.365943789</v>
      </c>
      <c r="N255" s="129">
        <f t="shared" si="26"/>
        <v>0</v>
      </c>
      <c r="O255" s="188">
        <f t="shared" si="27"/>
        <v>60399040.81702809</v>
      </c>
      <c r="P255">
        <f t="shared" si="28"/>
        <v>6.2445501914412607E-11</v>
      </c>
      <c r="Q255" s="120">
        <f t="shared" si="31"/>
        <v>78934292.516305223</v>
      </c>
      <c r="R255" s="129">
        <f t="shared" si="29"/>
        <v>0</v>
      </c>
    </row>
    <row r="256" spans="2:18" x14ac:dyDescent="0.3">
      <c r="B256" s="157">
        <v>79</v>
      </c>
      <c r="C256" s="170">
        <f t="shared" si="30"/>
        <v>36240000</v>
      </c>
      <c r="D256">
        <f t="shared" si="16"/>
        <v>6.4422713427838161E-11</v>
      </c>
      <c r="E256" s="120">
        <f t="shared" si="17"/>
        <v>0</v>
      </c>
      <c r="F256">
        <f t="shared" si="18"/>
        <v>0</v>
      </c>
      <c r="G256" s="188">
        <f t="shared" si="19"/>
        <v>41863789.117750973</v>
      </c>
      <c r="H256">
        <f t="shared" si="20"/>
        <v>6.4422713427838161E-11</v>
      </c>
      <c r="I256" s="120">
        <f t="shared" si="21"/>
        <v>97469544.215582341</v>
      </c>
      <c r="J256" s="129">
        <f t="shared" si="22"/>
        <v>0</v>
      </c>
      <c r="K256" s="188">
        <f t="shared" si="23"/>
        <v>51131414.967389531</v>
      </c>
      <c r="L256">
        <f t="shared" si="24"/>
        <v>6.4422713427838161E-11</v>
      </c>
      <c r="M256" s="120">
        <f t="shared" si="25"/>
        <v>88201918.365943789</v>
      </c>
      <c r="N256" s="129">
        <f t="shared" si="26"/>
        <v>0</v>
      </c>
      <c r="O256" s="188">
        <f t="shared" si="27"/>
        <v>60399040.81702809</v>
      </c>
      <c r="P256">
        <f t="shared" si="28"/>
        <v>6.4422713427838161E-11</v>
      </c>
      <c r="Q256" s="120">
        <f t="shared" si="31"/>
        <v>78934292.516305223</v>
      </c>
      <c r="R256" s="129">
        <f t="shared" si="29"/>
        <v>0</v>
      </c>
    </row>
    <row r="257" spans="2:18" x14ac:dyDescent="0.3">
      <c r="B257" s="157">
        <v>80</v>
      </c>
      <c r="C257" s="170">
        <f t="shared" si="30"/>
        <v>36320000</v>
      </c>
      <c r="D257">
        <f t="shared" si="16"/>
        <v>6.6457577113617302E-11</v>
      </c>
      <c r="E257" s="120">
        <f t="shared" si="17"/>
        <v>0</v>
      </c>
      <c r="F257">
        <f t="shared" si="18"/>
        <v>0</v>
      </c>
      <c r="G257" s="188">
        <f t="shared" si="19"/>
        <v>41863789.117750973</v>
      </c>
      <c r="H257">
        <f t="shared" si="20"/>
        <v>6.6457577113617302E-11</v>
      </c>
      <c r="I257" s="120">
        <f t="shared" si="21"/>
        <v>97469544.215582341</v>
      </c>
      <c r="J257" s="129">
        <f t="shared" si="22"/>
        <v>0</v>
      </c>
      <c r="K257" s="188">
        <f t="shared" si="23"/>
        <v>51131414.967389531</v>
      </c>
      <c r="L257">
        <f t="shared" si="24"/>
        <v>6.6457577113617302E-11</v>
      </c>
      <c r="M257" s="120">
        <f t="shared" si="25"/>
        <v>88201918.365943789</v>
      </c>
      <c r="N257" s="129">
        <f t="shared" si="26"/>
        <v>0</v>
      </c>
      <c r="O257" s="188">
        <f t="shared" si="27"/>
        <v>60399040.81702809</v>
      </c>
      <c r="P257">
        <f t="shared" si="28"/>
        <v>6.6457577113617302E-11</v>
      </c>
      <c r="Q257" s="120">
        <f t="shared" si="31"/>
        <v>78934292.516305223</v>
      </c>
      <c r="R257" s="129">
        <f t="shared" si="29"/>
        <v>0</v>
      </c>
    </row>
    <row r="258" spans="2:18" x14ac:dyDescent="0.3">
      <c r="B258" s="157">
        <v>81</v>
      </c>
      <c r="C258" s="170">
        <f t="shared" si="30"/>
        <v>36400000</v>
      </c>
      <c r="D258">
        <f t="shared" si="16"/>
        <v>6.8551605947212508E-11</v>
      </c>
      <c r="E258" s="120">
        <f t="shared" si="17"/>
        <v>0</v>
      </c>
      <c r="F258">
        <f t="shared" si="18"/>
        <v>0</v>
      </c>
      <c r="G258" s="188">
        <f t="shared" si="19"/>
        <v>41863789.117750973</v>
      </c>
      <c r="H258">
        <f t="shared" si="20"/>
        <v>6.8551605947212508E-11</v>
      </c>
      <c r="I258" s="120">
        <f t="shared" si="21"/>
        <v>97469544.215582341</v>
      </c>
      <c r="J258" s="129">
        <f t="shared" si="22"/>
        <v>0</v>
      </c>
      <c r="K258" s="188">
        <f t="shared" si="23"/>
        <v>51131414.967389531</v>
      </c>
      <c r="L258">
        <f t="shared" si="24"/>
        <v>6.8551605947212508E-11</v>
      </c>
      <c r="M258" s="120">
        <f t="shared" si="25"/>
        <v>88201918.365943789</v>
      </c>
      <c r="N258" s="129">
        <f t="shared" si="26"/>
        <v>0</v>
      </c>
      <c r="O258" s="188">
        <f t="shared" si="27"/>
        <v>60399040.81702809</v>
      </c>
      <c r="P258">
        <f t="shared" si="28"/>
        <v>6.8551605947212508E-11</v>
      </c>
      <c r="Q258" s="120">
        <f t="shared" si="31"/>
        <v>78934292.516305223</v>
      </c>
      <c r="R258" s="129">
        <f t="shared" si="29"/>
        <v>0</v>
      </c>
    </row>
    <row r="259" spans="2:18" x14ac:dyDescent="0.3">
      <c r="B259" s="157">
        <v>82</v>
      </c>
      <c r="C259" s="170">
        <f t="shared" si="30"/>
        <v>36480000</v>
      </c>
      <c r="D259">
        <f t="shared" si="16"/>
        <v>7.0706347201053187E-11</v>
      </c>
      <c r="E259" s="120">
        <f t="shared" si="17"/>
        <v>0</v>
      </c>
      <c r="F259">
        <f t="shared" si="18"/>
        <v>0</v>
      </c>
      <c r="G259" s="188">
        <f t="shared" si="19"/>
        <v>41863789.117750973</v>
      </c>
      <c r="H259">
        <f t="shared" si="20"/>
        <v>7.0706347201053187E-11</v>
      </c>
      <c r="I259" s="120">
        <f t="shared" si="21"/>
        <v>97469544.215582341</v>
      </c>
      <c r="J259" s="129">
        <f t="shared" si="22"/>
        <v>0</v>
      </c>
      <c r="K259" s="188">
        <f t="shared" si="23"/>
        <v>51131414.967389531</v>
      </c>
      <c r="L259">
        <f t="shared" si="24"/>
        <v>7.0706347201053187E-11</v>
      </c>
      <c r="M259" s="120">
        <f t="shared" si="25"/>
        <v>88201918.365943789</v>
      </c>
      <c r="N259" s="129">
        <f t="shared" si="26"/>
        <v>0</v>
      </c>
      <c r="O259" s="188">
        <f t="shared" si="27"/>
        <v>60399040.81702809</v>
      </c>
      <c r="P259">
        <f t="shared" si="28"/>
        <v>7.0706347201053187E-11</v>
      </c>
      <c r="Q259" s="120">
        <f t="shared" si="31"/>
        <v>78934292.516305223</v>
      </c>
      <c r="R259" s="129">
        <f t="shared" si="29"/>
        <v>0</v>
      </c>
    </row>
    <row r="260" spans="2:18" x14ac:dyDescent="0.3">
      <c r="B260" s="157">
        <v>83</v>
      </c>
      <c r="C260" s="170">
        <f t="shared" si="30"/>
        <v>36560000</v>
      </c>
      <c r="D260">
        <f t="shared" si="16"/>
        <v>7.2923383056798395E-11</v>
      </c>
      <c r="E260" s="120">
        <f t="shared" si="17"/>
        <v>0</v>
      </c>
      <c r="F260">
        <f t="shared" si="18"/>
        <v>0</v>
      </c>
      <c r="G260" s="188">
        <f t="shared" si="19"/>
        <v>41863789.117750973</v>
      </c>
      <c r="H260">
        <f t="shared" si="20"/>
        <v>7.2923383056798395E-11</v>
      </c>
      <c r="I260" s="120">
        <f t="shared" si="21"/>
        <v>97469544.215582341</v>
      </c>
      <c r="J260" s="129">
        <f t="shared" si="22"/>
        <v>0</v>
      </c>
      <c r="K260" s="188">
        <f t="shared" si="23"/>
        <v>51131414.967389531</v>
      </c>
      <c r="L260">
        <f t="shared" si="24"/>
        <v>7.2923383056798395E-11</v>
      </c>
      <c r="M260" s="120">
        <f t="shared" si="25"/>
        <v>88201918.365943789</v>
      </c>
      <c r="N260" s="129">
        <f t="shared" si="26"/>
        <v>0</v>
      </c>
      <c r="O260" s="188">
        <f t="shared" si="27"/>
        <v>60399040.81702809</v>
      </c>
      <c r="P260">
        <f t="shared" si="28"/>
        <v>7.2923383056798395E-11</v>
      </c>
      <c r="Q260" s="120">
        <f t="shared" si="31"/>
        <v>78934292.516305223</v>
      </c>
      <c r="R260" s="129">
        <f t="shared" si="29"/>
        <v>0</v>
      </c>
    </row>
    <row r="261" spans="2:18" x14ac:dyDescent="0.3">
      <c r="B261" s="157">
        <v>84</v>
      </c>
      <c r="C261" s="170">
        <f t="shared" si="30"/>
        <v>36640000</v>
      </c>
      <c r="D261">
        <f t="shared" si="16"/>
        <v>7.5204331223660069E-11</v>
      </c>
      <c r="E261" s="120">
        <f t="shared" si="17"/>
        <v>0</v>
      </c>
      <c r="F261">
        <f t="shared" si="18"/>
        <v>0</v>
      </c>
      <c r="G261" s="188">
        <f t="shared" si="19"/>
        <v>41863789.117750973</v>
      </c>
      <c r="H261">
        <f t="shared" si="20"/>
        <v>7.5204331223660069E-11</v>
      </c>
      <c r="I261" s="120">
        <f t="shared" si="21"/>
        <v>97469544.215582341</v>
      </c>
      <c r="J261" s="129">
        <f t="shared" si="22"/>
        <v>0</v>
      </c>
      <c r="K261" s="188">
        <f t="shared" si="23"/>
        <v>51131414.967389531</v>
      </c>
      <c r="L261">
        <f t="shared" si="24"/>
        <v>7.5204331223660069E-11</v>
      </c>
      <c r="M261" s="120">
        <f t="shared" si="25"/>
        <v>88201918.365943789</v>
      </c>
      <c r="N261" s="129">
        <f t="shared" si="26"/>
        <v>0</v>
      </c>
      <c r="O261" s="188">
        <f t="shared" si="27"/>
        <v>60399040.81702809</v>
      </c>
      <c r="P261">
        <f t="shared" si="28"/>
        <v>7.5204331223660069E-11</v>
      </c>
      <c r="Q261" s="120">
        <f t="shared" si="31"/>
        <v>78934292.516305223</v>
      </c>
      <c r="R261" s="129">
        <f t="shared" si="29"/>
        <v>0</v>
      </c>
    </row>
    <row r="262" spans="2:18" x14ac:dyDescent="0.3">
      <c r="B262" s="157">
        <v>85</v>
      </c>
      <c r="C262" s="170">
        <f t="shared" si="30"/>
        <v>36720000</v>
      </c>
      <c r="D262">
        <f t="shared" si="16"/>
        <v>7.7550845562693382E-11</v>
      </c>
      <c r="E262" s="120">
        <f t="shared" si="17"/>
        <v>0</v>
      </c>
      <c r="F262">
        <f t="shared" si="18"/>
        <v>0</v>
      </c>
      <c r="G262" s="188">
        <f t="shared" si="19"/>
        <v>41863789.117750973</v>
      </c>
      <c r="H262">
        <f t="shared" si="20"/>
        <v>7.7550845562693382E-11</v>
      </c>
      <c r="I262" s="120">
        <f t="shared" si="21"/>
        <v>97469544.215582341</v>
      </c>
      <c r="J262" s="129">
        <f t="shared" si="22"/>
        <v>0</v>
      </c>
      <c r="K262" s="188">
        <f t="shared" si="23"/>
        <v>51131414.967389531</v>
      </c>
      <c r="L262">
        <f t="shared" si="24"/>
        <v>7.7550845562693382E-11</v>
      </c>
      <c r="M262" s="120">
        <f t="shared" si="25"/>
        <v>88201918.365943789</v>
      </c>
      <c r="N262" s="129">
        <f t="shared" si="26"/>
        <v>0</v>
      </c>
      <c r="O262" s="188">
        <f t="shared" si="27"/>
        <v>60399040.81702809</v>
      </c>
      <c r="P262">
        <f t="shared" si="28"/>
        <v>7.7550845562693382E-11</v>
      </c>
      <c r="Q262" s="120">
        <f t="shared" si="31"/>
        <v>78934292.516305223</v>
      </c>
      <c r="R262" s="129">
        <f t="shared" si="29"/>
        <v>0</v>
      </c>
    </row>
    <row r="263" spans="2:18" x14ac:dyDescent="0.3">
      <c r="B263" s="157">
        <v>86</v>
      </c>
      <c r="C263" s="170">
        <f t="shared" si="30"/>
        <v>36800000</v>
      </c>
      <c r="D263">
        <f t="shared" si="16"/>
        <v>7.9964616716960673E-11</v>
      </c>
      <c r="E263" s="120">
        <f t="shared" si="17"/>
        <v>0</v>
      </c>
      <c r="F263">
        <f t="shared" si="18"/>
        <v>0</v>
      </c>
      <c r="G263" s="188">
        <f t="shared" si="19"/>
        <v>41863789.117750973</v>
      </c>
      <c r="H263">
        <f t="shared" si="20"/>
        <v>7.9964616716960673E-11</v>
      </c>
      <c r="I263" s="120">
        <f t="shared" si="21"/>
        <v>97469544.215582341</v>
      </c>
      <c r="J263" s="129">
        <f t="shared" si="22"/>
        <v>0</v>
      </c>
      <c r="K263" s="188">
        <f t="shared" si="23"/>
        <v>51131414.967389531</v>
      </c>
      <c r="L263">
        <f t="shared" si="24"/>
        <v>7.9964616716960673E-11</v>
      </c>
      <c r="M263" s="120">
        <f t="shared" si="25"/>
        <v>88201918.365943789</v>
      </c>
      <c r="N263" s="129">
        <f t="shared" si="26"/>
        <v>0</v>
      </c>
      <c r="O263" s="188">
        <f t="shared" si="27"/>
        <v>60399040.81702809</v>
      </c>
      <c r="P263">
        <f t="shared" si="28"/>
        <v>7.9964616716960673E-11</v>
      </c>
      <c r="Q263" s="120">
        <f t="shared" si="31"/>
        <v>78934292.516305223</v>
      </c>
      <c r="R263" s="129">
        <f t="shared" si="29"/>
        <v>0</v>
      </c>
    </row>
    <row r="264" spans="2:18" x14ac:dyDescent="0.3">
      <c r="B264" s="157">
        <v>87</v>
      </c>
      <c r="C264" s="170">
        <f t="shared" si="30"/>
        <v>36880000</v>
      </c>
      <c r="D264">
        <f t="shared" si="16"/>
        <v>8.244737274746371E-11</v>
      </c>
      <c r="E264" s="120">
        <f t="shared" si="17"/>
        <v>0</v>
      </c>
      <c r="F264">
        <f t="shared" si="18"/>
        <v>0</v>
      </c>
      <c r="G264" s="188">
        <f t="shared" si="19"/>
        <v>41863789.117750973</v>
      </c>
      <c r="H264">
        <f t="shared" si="20"/>
        <v>8.244737274746371E-11</v>
      </c>
      <c r="I264" s="120">
        <f t="shared" si="21"/>
        <v>97469544.215582341</v>
      </c>
      <c r="J264" s="129">
        <f t="shared" si="22"/>
        <v>0</v>
      </c>
      <c r="K264" s="188">
        <f t="shared" si="23"/>
        <v>51131414.967389531</v>
      </c>
      <c r="L264">
        <f t="shared" si="24"/>
        <v>8.244737274746371E-11</v>
      </c>
      <c r="M264" s="120">
        <f t="shared" si="25"/>
        <v>88201918.365943789</v>
      </c>
      <c r="N264" s="129">
        <f t="shared" si="26"/>
        <v>0</v>
      </c>
      <c r="O264" s="188">
        <f t="shared" si="27"/>
        <v>60399040.81702809</v>
      </c>
      <c r="P264">
        <f t="shared" si="28"/>
        <v>8.244737274746371E-11</v>
      </c>
      <c r="Q264" s="120">
        <f t="shared" si="31"/>
        <v>78934292.516305223</v>
      </c>
      <c r="R264" s="129">
        <f t="shared" si="29"/>
        <v>0</v>
      </c>
    </row>
    <row r="265" spans="2:18" x14ac:dyDescent="0.3">
      <c r="B265" s="157">
        <v>88</v>
      </c>
      <c r="C265" s="170">
        <f t="shared" si="30"/>
        <v>36960000</v>
      </c>
      <c r="D265">
        <f t="shared" si="16"/>
        <v>8.5000879774738577E-11</v>
      </c>
      <c r="E265" s="120">
        <f t="shared" si="17"/>
        <v>0</v>
      </c>
      <c r="F265">
        <f t="shared" si="18"/>
        <v>0</v>
      </c>
      <c r="G265" s="188">
        <f t="shared" si="19"/>
        <v>41863789.117750973</v>
      </c>
      <c r="H265">
        <f t="shared" si="20"/>
        <v>8.5000879774738577E-11</v>
      </c>
      <c r="I265" s="120">
        <f t="shared" si="21"/>
        <v>97469544.215582341</v>
      </c>
      <c r="J265" s="129">
        <f t="shared" si="22"/>
        <v>0</v>
      </c>
      <c r="K265" s="188">
        <f t="shared" si="23"/>
        <v>51131414.967389531</v>
      </c>
      <c r="L265">
        <f t="shared" si="24"/>
        <v>8.5000879774738577E-11</v>
      </c>
      <c r="M265" s="120">
        <f t="shared" si="25"/>
        <v>88201918.365943789</v>
      </c>
      <c r="N265" s="129">
        <f t="shared" si="26"/>
        <v>0</v>
      </c>
      <c r="O265" s="188">
        <f t="shared" si="27"/>
        <v>60399040.81702809</v>
      </c>
      <c r="P265">
        <f t="shared" si="28"/>
        <v>8.5000879774738577E-11</v>
      </c>
      <c r="Q265" s="120">
        <f t="shared" si="31"/>
        <v>78934292.516305223</v>
      </c>
      <c r="R265" s="129">
        <f t="shared" si="29"/>
        <v>0</v>
      </c>
    </row>
    <row r="266" spans="2:18" x14ac:dyDescent="0.3">
      <c r="B266" s="157">
        <v>89</v>
      </c>
      <c r="C266" s="170">
        <f t="shared" si="30"/>
        <v>37040000</v>
      </c>
      <c r="D266">
        <f t="shared" si="16"/>
        <v>8.7626942625995493E-11</v>
      </c>
      <c r="E266" s="120">
        <f t="shared" si="17"/>
        <v>0</v>
      </c>
      <c r="F266">
        <f t="shared" si="18"/>
        <v>0</v>
      </c>
      <c r="G266" s="188">
        <f t="shared" si="19"/>
        <v>41863789.117750973</v>
      </c>
      <c r="H266">
        <f t="shared" si="20"/>
        <v>8.7626942625995493E-11</v>
      </c>
      <c r="I266" s="120">
        <f t="shared" si="21"/>
        <v>97469544.215582341</v>
      </c>
      <c r="J266" s="129">
        <f t="shared" si="22"/>
        <v>0</v>
      </c>
      <c r="K266" s="188">
        <f t="shared" si="23"/>
        <v>51131414.967389531</v>
      </c>
      <c r="L266">
        <f t="shared" si="24"/>
        <v>8.7626942625995493E-11</v>
      </c>
      <c r="M266" s="120">
        <f t="shared" si="25"/>
        <v>88201918.365943789</v>
      </c>
      <c r="N266" s="129">
        <f t="shared" si="26"/>
        <v>0</v>
      </c>
      <c r="O266" s="188">
        <f t="shared" si="27"/>
        <v>60399040.81702809</v>
      </c>
      <c r="P266">
        <f t="shared" si="28"/>
        <v>8.7626942625995493E-11</v>
      </c>
      <c r="Q266" s="120">
        <f t="shared" si="31"/>
        <v>78934292.516305223</v>
      </c>
      <c r="R266" s="129">
        <f t="shared" si="29"/>
        <v>0</v>
      </c>
    </row>
    <row r="267" spans="2:18" x14ac:dyDescent="0.3">
      <c r="B267" s="157">
        <v>90</v>
      </c>
      <c r="C267" s="170">
        <f t="shared" si="30"/>
        <v>37120000</v>
      </c>
      <c r="D267">
        <f t="shared" si="16"/>
        <v>9.0327405487683957E-11</v>
      </c>
      <c r="E267" s="120">
        <f t="shared" si="17"/>
        <v>0</v>
      </c>
      <c r="F267">
        <f t="shared" si="18"/>
        <v>0</v>
      </c>
      <c r="G267" s="188">
        <f t="shared" si="19"/>
        <v>41863789.117750973</v>
      </c>
      <c r="H267">
        <f t="shared" si="20"/>
        <v>9.0327405487683957E-11</v>
      </c>
      <c r="I267" s="120">
        <f t="shared" si="21"/>
        <v>97469544.215582341</v>
      </c>
      <c r="J267" s="129">
        <f t="shared" si="22"/>
        <v>0</v>
      </c>
      <c r="K267" s="188">
        <f t="shared" si="23"/>
        <v>51131414.967389531</v>
      </c>
      <c r="L267">
        <f t="shared" si="24"/>
        <v>9.0327405487683957E-11</v>
      </c>
      <c r="M267" s="120">
        <f t="shared" si="25"/>
        <v>88201918.365943789</v>
      </c>
      <c r="N267" s="129">
        <f t="shared" si="26"/>
        <v>0</v>
      </c>
      <c r="O267" s="188">
        <f t="shared" si="27"/>
        <v>60399040.81702809</v>
      </c>
      <c r="P267">
        <f t="shared" si="28"/>
        <v>9.0327405487683957E-11</v>
      </c>
      <c r="Q267" s="120">
        <f t="shared" si="31"/>
        <v>78934292.516305223</v>
      </c>
      <c r="R267" s="129">
        <f t="shared" si="29"/>
        <v>0</v>
      </c>
    </row>
    <row r="268" spans="2:18" x14ac:dyDescent="0.3">
      <c r="B268" s="157">
        <v>91</v>
      </c>
      <c r="C268" s="170">
        <f t="shared" si="30"/>
        <v>37200000</v>
      </c>
      <c r="D268">
        <f t="shared" si="16"/>
        <v>9.3104152563352971E-11</v>
      </c>
      <c r="E268" s="120">
        <f t="shared" si="17"/>
        <v>0</v>
      </c>
      <c r="F268">
        <f t="shared" si="18"/>
        <v>0</v>
      </c>
      <c r="G268" s="188">
        <f t="shared" si="19"/>
        <v>41863789.117750973</v>
      </c>
      <c r="H268">
        <f t="shared" si="20"/>
        <v>9.3104152563352971E-11</v>
      </c>
      <c r="I268" s="120">
        <f t="shared" si="21"/>
        <v>97469544.215582341</v>
      </c>
      <c r="J268" s="129">
        <f t="shared" si="22"/>
        <v>0</v>
      </c>
      <c r="K268" s="188">
        <f t="shared" si="23"/>
        <v>51131414.967389531</v>
      </c>
      <c r="L268">
        <f t="shared" si="24"/>
        <v>9.3104152563352971E-11</v>
      </c>
      <c r="M268" s="120">
        <f t="shared" si="25"/>
        <v>88201918.365943789</v>
      </c>
      <c r="N268" s="129">
        <f t="shared" si="26"/>
        <v>0</v>
      </c>
      <c r="O268" s="188">
        <f t="shared" si="27"/>
        <v>60399040.81702809</v>
      </c>
      <c r="P268">
        <f t="shared" si="28"/>
        <v>9.3104152563352971E-11</v>
      </c>
      <c r="Q268" s="120">
        <f t="shared" si="31"/>
        <v>78934292.516305223</v>
      </c>
      <c r="R268" s="129">
        <f t="shared" si="29"/>
        <v>0</v>
      </c>
    </row>
    <row r="269" spans="2:18" x14ac:dyDescent="0.3">
      <c r="B269" s="157">
        <v>92</v>
      </c>
      <c r="C269" s="170">
        <f t="shared" si="30"/>
        <v>37280000</v>
      </c>
      <c r="D269">
        <f t="shared" si="16"/>
        <v>9.5959108736674077E-11</v>
      </c>
      <c r="E269" s="120">
        <f t="shared" si="17"/>
        <v>0</v>
      </c>
      <c r="F269">
        <f t="shared" si="18"/>
        <v>0</v>
      </c>
      <c r="G269" s="188">
        <f t="shared" si="19"/>
        <v>41863789.117750973</v>
      </c>
      <c r="H269">
        <f t="shared" si="20"/>
        <v>9.5959108736674077E-11</v>
      </c>
      <c r="I269" s="120">
        <f t="shared" si="21"/>
        <v>97469544.215582341</v>
      </c>
      <c r="J269" s="129">
        <f t="shared" si="22"/>
        <v>0</v>
      </c>
      <c r="K269" s="188">
        <f t="shared" si="23"/>
        <v>51131414.967389531</v>
      </c>
      <c r="L269">
        <f t="shared" si="24"/>
        <v>9.5959108736674077E-11</v>
      </c>
      <c r="M269" s="120">
        <f t="shared" si="25"/>
        <v>88201918.365943789</v>
      </c>
      <c r="N269" s="129">
        <f t="shared" si="26"/>
        <v>0</v>
      </c>
      <c r="O269" s="188">
        <f t="shared" si="27"/>
        <v>60399040.81702809</v>
      </c>
      <c r="P269">
        <f t="shared" si="28"/>
        <v>9.5959108736674077E-11</v>
      </c>
      <c r="Q269" s="120">
        <f t="shared" si="31"/>
        <v>78934292.516305223</v>
      </c>
      <c r="R269" s="129">
        <f t="shared" si="29"/>
        <v>0</v>
      </c>
    </row>
    <row r="270" spans="2:18" x14ac:dyDescent="0.3">
      <c r="B270" s="157">
        <v>93</v>
      </c>
      <c r="C270" s="170">
        <f t="shared" si="30"/>
        <v>37360000</v>
      </c>
      <c r="D270">
        <f t="shared" si="16"/>
        <v>9.8894240239482241E-11</v>
      </c>
      <c r="E270" s="120">
        <f t="shared" si="17"/>
        <v>0</v>
      </c>
      <c r="F270">
        <f t="shared" si="18"/>
        <v>0</v>
      </c>
      <c r="G270" s="188">
        <f t="shared" si="19"/>
        <v>41863789.117750973</v>
      </c>
      <c r="H270">
        <f t="shared" si="20"/>
        <v>9.8894240239482241E-11</v>
      </c>
      <c r="I270" s="120">
        <f t="shared" si="21"/>
        <v>97469544.215582341</v>
      </c>
      <c r="J270" s="129">
        <f t="shared" si="22"/>
        <v>0</v>
      </c>
      <c r="K270" s="188">
        <f t="shared" si="23"/>
        <v>51131414.967389531</v>
      </c>
      <c r="L270">
        <f t="shared" si="24"/>
        <v>9.8894240239482241E-11</v>
      </c>
      <c r="M270" s="120">
        <f t="shared" si="25"/>
        <v>88201918.365943789</v>
      </c>
      <c r="N270" s="129">
        <f t="shared" si="26"/>
        <v>0</v>
      </c>
      <c r="O270" s="188">
        <f t="shared" si="27"/>
        <v>60399040.81702809</v>
      </c>
      <c r="P270">
        <f t="shared" si="28"/>
        <v>9.8894240239482241E-11</v>
      </c>
      <c r="Q270" s="120">
        <f t="shared" si="31"/>
        <v>78934292.516305223</v>
      </c>
      <c r="R270" s="129">
        <f t="shared" si="29"/>
        <v>0</v>
      </c>
    </row>
    <row r="271" spans="2:18" x14ac:dyDescent="0.3">
      <c r="B271" s="157">
        <v>94</v>
      </c>
      <c r="C271" s="170">
        <f t="shared" si="30"/>
        <v>37440000</v>
      </c>
      <c r="D271">
        <f t="shared" si="16"/>
        <v>1.0191155532468842E-10</v>
      </c>
      <c r="E271" s="120">
        <f t="shared" si="17"/>
        <v>0</v>
      </c>
      <c r="F271">
        <f t="shared" si="18"/>
        <v>0</v>
      </c>
      <c r="G271" s="188">
        <f t="shared" si="19"/>
        <v>41863789.117750973</v>
      </c>
      <c r="H271">
        <f t="shared" si="20"/>
        <v>1.0191155532468842E-10</v>
      </c>
      <c r="I271" s="120">
        <f t="shared" si="21"/>
        <v>97469544.215582341</v>
      </c>
      <c r="J271" s="129">
        <f t="shared" si="22"/>
        <v>0</v>
      </c>
      <c r="K271" s="188">
        <f t="shared" si="23"/>
        <v>51131414.967389531</v>
      </c>
      <c r="L271">
        <f t="shared" si="24"/>
        <v>1.0191155532468842E-10</v>
      </c>
      <c r="M271" s="120">
        <f t="shared" si="25"/>
        <v>88201918.365943789</v>
      </c>
      <c r="N271" s="129">
        <f t="shared" si="26"/>
        <v>0</v>
      </c>
      <c r="O271" s="188">
        <f t="shared" si="27"/>
        <v>60399040.81702809</v>
      </c>
      <c r="P271">
        <f t="shared" si="28"/>
        <v>1.0191155532468842E-10</v>
      </c>
      <c r="Q271" s="120">
        <f t="shared" si="31"/>
        <v>78934292.516305223</v>
      </c>
      <c r="R271" s="129">
        <f t="shared" si="29"/>
        <v>0</v>
      </c>
    </row>
    <row r="272" spans="2:18" x14ac:dyDescent="0.3">
      <c r="B272" s="157">
        <v>95</v>
      </c>
      <c r="C272" s="170">
        <f t="shared" si="30"/>
        <v>37520000</v>
      </c>
      <c r="D272">
        <f t="shared" si="16"/>
        <v>1.05013104943905E-10</v>
      </c>
      <c r="E272" s="120">
        <f t="shared" si="17"/>
        <v>0</v>
      </c>
      <c r="F272">
        <f t="shared" si="18"/>
        <v>0</v>
      </c>
      <c r="G272" s="188">
        <f t="shared" si="19"/>
        <v>41863789.117750973</v>
      </c>
      <c r="H272">
        <f t="shared" si="20"/>
        <v>1.05013104943905E-10</v>
      </c>
      <c r="I272" s="120">
        <f t="shared" si="21"/>
        <v>97469544.215582341</v>
      </c>
      <c r="J272" s="129">
        <f t="shared" si="22"/>
        <v>0</v>
      </c>
      <c r="K272" s="188">
        <f t="shared" si="23"/>
        <v>51131414.967389531</v>
      </c>
      <c r="L272">
        <f t="shared" si="24"/>
        <v>1.05013104943905E-10</v>
      </c>
      <c r="M272" s="120">
        <f t="shared" si="25"/>
        <v>88201918.365943789</v>
      </c>
      <c r="N272" s="129">
        <f t="shared" si="26"/>
        <v>0</v>
      </c>
      <c r="O272" s="188">
        <f t="shared" si="27"/>
        <v>60399040.81702809</v>
      </c>
      <c r="P272">
        <f t="shared" si="28"/>
        <v>1.05013104943905E-10</v>
      </c>
      <c r="Q272" s="120">
        <f t="shared" si="31"/>
        <v>78934292.516305223</v>
      </c>
      <c r="R272" s="129">
        <f t="shared" si="29"/>
        <v>0</v>
      </c>
    </row>
    <row r="273" spans="2:18" x14ac:dyDescent="0.3">
      <c r="B273" s="157">
        <v>96</v>
      </c>
      <c r="C273" s="170">
        <f t="shared" si="30"/>
        <v>37600000</v>
      </c>
      <c r="D273">
        <f t="shared" si="16"/>
        <v>1.0820098342962408E-10</v>
      </c>
      <c r="E273" s="120">
        <f t="shared" si="17"/>
        <v>0</v>
      </c>
      <c r="F273">
        <f t="shared" si="18"/>
        <v>0</v>
      </c>
      <c r="G273" s="188">
        <f t="shared" si="19"/>
        <v>41863789.117750973</v>
      </c>
      <c r="H273">
        <f t="shared" si="20"/>
        <v>1.0820098342962408E-10</v>
      </c>
      <c r="I273" s="120">
        <f t="shared" si="21"/>
        <v>97469544.215582341</v>
      </c>
      <c r="J273" s="129">
        <f t="shared" si="22"/>
        <v>0</v>
      </c>
      <c r="K273" s="188">
        <f t="shared" si="23"/>
        <v>51131414.967389531</v>
      </c>
      <c r="L273">
        <f t="shared" si="24"/>
        <v>1.0820098342962408E-10</v>
      </c>
      <c r="M273" s="120">
        <f t="shared" si="25"/>
        <v>88201918.365943789</v>
      </c>
      <c r="N273" s="129">
        <f t="shared" si="26"/>
        <v>0</v>
      </c>
      <c r="O273" s="188">
        <f t="shared" si="27"/>
        <v>60399040.81702809</v>
      </c>
      <c r="P273">
        <f t="shared" si="28"/>
        <v>1.0820098342962408E-10</v>
      </c>
      <c r="Q273" s="120">
        <f t="shared" si="31"/>
        <v>78934292.516305223</v>
      </c>
      <c r="R273" s="129">
        <f t="shared" si="29"/>
        <v>0</v>
      </c>
    </row>
    <row r="274" spans="2:18" x14ac:dyDescent="0.3">
      <c r="B274" s="157">
        <v>97</v>
      </c>
      <c r="C274" s="170">
        <f t="shared" si="30"/>
        <v>37680000</v>
      </c>
      <c r="D274">
        <f t="shared" si="16"/>
        <v>1.1147732918177409E-10</v>
      </c>
      <c r="E274" s="120">
        <f t="shared" si="17"/>
        <v>0</v>
      </c>
      <c r="F274">
        <f t="shared" si="18"/>
        <v>0</v>
      </c>
      <c r="G274" s="188">
        <f t="shared" si="19"/>
        <v>41863789.117750973</v>
      </c>
      <c r="H274">
        <f t="shared" si="20"/>
        <v>1.1147732918177409E-10</v>
      </c>
      <c r="I274" s="120">
        <f t="shared" si="21"/>
        <v>97469544.215582341</v>
      </c>
      <c r="J274" s="129">
        <f t="shared" si="22"/>
        <v>0</v>
      </c>
      <c r="K274" s="188">
        <f t="shared" si="23"/>
        <v>51131414.967389531</v>
      </c>
      <c r="L274">
        <f t="shared" si="24"/>
        <v>1.1147732918177409E-10</v>
      </c>
      <c r="M274" s="120">
        <f t="shared" si="25"/>
        <v>88201918.365943789</v>
      </c>
      <c r="N274" s="129">
        <f t="shared" si="26"/>
        <v>0</v>
      </c>
      <c r="O274" s="188">
        <f t="shared" si="27"/>
        <v>60399040.81702809</v>
      </c>
      <c r="P274">
        <f t="shared" si="28"/>
        <v>1.1147732918177409E-10</v>
      </c>
      <c r="Q274" s="120">
        <f t="shared" si="31"/>
        <v>78934292.516305223</v>
      </c>
      <c r="R274" s="129">
        <f t="shared" si="29"/>
        <v>0</v>
      </c>
    </row>
    <row r="275" spans="2:18" x14ac:dyDescent="0.3">
      <c r="B275" s="157">
        <v>98</v>
      </c>
      <c r="C275" s="170">
        <f t="shared" si="30"/>
        <v>37760000</v>
      </c>
      <c r="D275">
        <f t="shared" si="16"/>
        <v>1.1484432535848023E-10</v>
      </c>
      <c r="E275" s="120">
        <f t="shared" si="17"/>
        <v>0</v>
      </c>
      <c r="F275">
        <f t="shared" si="18"/>
        <v>0</v>
      </c>
      <c r="G275" s="188">
        <f t="shared" si="19"/>
        <v>41863789.117750973</v>
      </c>
      <c r="H275">
        <f t="shared" si="20"/>
        <v>1.1484432535848023E-10</v>
      </c>
      <c r="I275" s="120">
        <f t="shared" si="21"/>
        <v>97469544.215582341</v>
      </c>
      <c r="J275" s="129">
        <f t="shared" si="22"/>
        <v>0</v>
      </c>
      <c r="K275" s="188">
        <f t="shared" si="23"/>
        <v>51131414.967389531</v>
      </c>
      <c r="L275">
        <f t="shared" si="24"/>
        <v>1.1484432535848023E-10</v>
      </c>
      <c r="M275" s="120">
        <f t="shared" si="25"/>
        <v>88201918.365943789</v>
      </c>
      <c r="N275" s="129">
        <f t="shared" si="26"/>
        <v>0</v>
      </c>
      <c r="O275" s="188">
        <f t="shared" si="27"/>
        <v>60399040.81702809</v>
      </c>
      <c r="P275">
        <f t="shared" si="28"/>
        <v>1.1484432535848023E-10</v>
      </c>
      <c r="Q275" s="120">
        <f t="shared" si="31"/>
        <v>78934292.516305223</v>
      </c>
      <c r="R275" s="129">
        <f t="shared" si="29"/>
        <v>0</v>
      </c>
    </row>
    <row r="276" spans="2:18" x14ac:dyDescent="0.3">
      <c r="B276" s="157">
        <v>99</v>
      </c>
      <c r="C276" s="170">
        <f t="shared" si="30"/>
        <v>37840000</v>
      </c>
      <c r="D276">
        <f t="shared" si="16"/>
        <v>1.1830420057083896E-10</v>
      </c>
      <c r="E276" s="120">
        <f t="shared" si="17"/>
        <v>0</v>
      </c>
      <c r="F276">
        <f t="shared" si="18"/>
        <v>0</v>
      </c>
      <c r="G276" s="188">
        <f t="shared" si="19"/>
        <v>41863789.117750973</v>
      </c>
      <c r="H276">
        <f t="shared" si="20"/>
        <v>1.1830420057083896E-10</v>
      </c>
      <c r="I276" s="120">
        <f t="shared" si="21"/>
        <v>97469544.215582341</v>
      </c>
      <c r="J276" s="129">
        <f t="shared" si="22"/>
        <v>0</v>
      </c>
      <c r="K276" s="188">
        <f t="shared" si="23"/>
        <v>51131414.967389531</v>
      </c>
      <c r="L276">
        <f t="shared" si="24"/>
        <v>1.1830420057083896E-10</v>
      </c>
      <c r="M276" s="120">
        <f t="shared" si="25"/>
        <v>88201918.365943789</v>
      </c>
      <c r="N276" s="129">
        <f t="shared" si="26"/>
        <v>0</v>
      </c>
      <c r="O276" s="188">
        <f t="shared" si="27"/>
        <v>60399040.81702809</v>
      </c>
      <c r="P276">
        <f t="shared" si="28"/>
        <v>1.1830420057083896E-10</v>
      </c>
      <c r="Q276" s="120">
        <f t="shared" si="31"/>
        <v>78934292.516305223</v>
      </c>
      <c r="R276" s="129">
        <f t="shared" si="29"/>
        <v>0</v>
      </c>
    </row>
    <row r="277" spans="2:18" x14ac:dyDescent="0.3">
      <c r="B277" s="157">
        <v>100</v>
      </c>
      <c r="C277" s="170">
        <f t="shared" si="30"/>
        <v>37920000</v>
      </c>
      <c r="D277">
        <f t="shared" si="16"/>
        <v>1.2185922958151691E-10</v>
      </c>
      <c r="E277" s="120">
        <f t="shared" si="17"/>
        <v>0</v>
      </c>
      <c r="F277">
        <f t="shared" si="18"/>
        <v>0</v>
      </c>
      <c r="G277" s="188">
        <f t="shared" si="19"/>
        <v>41863789.117750973</v>
      </c>
      <c r="H277">
        <f t="shared" si="20"/>
        <v>1.2185922958151691E-10</v>
      </c>
      <c r="I277" s="120">
        <f t="shared" si="21"/>
        <v>97469544.215582341</v>
      </c>
      <c r="J277" s="129">
        <f t="shared" si="22"/>
        <v>0</v>
      </c>
      <c r="K277" s="188">
        <f t="shared" si="23"/>
        <v>51131414.967389531</v>
      </c>
      <c r="L277">
        <f t="shared" si="24"/>
        <v>1.2185922958151691E-10</v>
      </c>
      <c r="M277" s="120">
        <f t="shared" si="25"/>
        <v>88201918.365943789</v>
      </c>
      <c r="N277" s="129">
        <f t="shared" si="26"/>
        <v>0</v>
      </c>
      <c r="O277" s="188">
        <f t="shared" si="27"/>
        <v>60399040.81702809</v>
      </c>
      <c r="P277">
        <f t="shared" si="28"/>
        <v>1.2185922958151691E-10</v>
      </c>
      <c r="Q277" s="120">
        <f t="shared" si="31"/>
        <v>78934292.516305223</v>
      </c>
      <c r="R277" s="129">
        <f t="shared" si="29"/>
        <v>0</v>
      </c>
    </row>
    <row r="278" spans="2:18" x14ac:dyDescent="0.3">
      <c r="B278" s="157">
        <v>101</v>
      </c>
      <c r="C278" s="170">
        <f t="shared" si="30"/>
        <v>38000000</v>
      </c>
      <c r="D278">
        <f t="shared" si="16"/>
        <v>1.2551173400696878E-10</v>
      </c>
      <c r="E278" s="120">
        <f t="shared" si="17"/>
        <v>0</v>
      </c>
      <c r="F278">
        <f t="shared" si="18"/>
        <v>0</v>
      </c>
      <c r="G278" s="188">
        <f t="shared" si="19"/>
        <v>41863789.117750973</v>
      </c>
      <c r="H278">
        <f t="shared" si="20"/>
        <v>1.2551173400696878E-10</v>
      </c>
      <c r="I278" s="120">
        <f t="shared" si="21"/>
        <v>97469544.215582341</v>
      </c>
      <c r="J278" s="129">
        <f t="shared" si="22"/>
        <v>0</v>
      </c>
      <c r="K278" s="188">
        <f t="shared" si="23"/>
        <v>51131414.967389531</v>
      </c>
      <c r="L278">
        <f t="shared" si="24"/>
        <v>1.2551173400696878E-10</v>
      </c>
      <c r="M278" s="120">
        <f t="shared" si="25"/>
        <v>88201918.365943789</v>
      </c>
      <c r="N278" s="129">
        <f t="shared" si="26"/>
        <v>0</v>
      </c>
      <c r="O278" s="188">
        <f t="shared" si="27"/>
        <v>60399040.81702809</v>
      </c>
      <c r="P278">
        <f t="shared" si="28"/>
        <v>1.2551173400696878E-10</v>
      </c>
      <c r="Q278" s="120">
        <f t="shared" si="31"/>
        <v>78934292.516305223</v>
      </c>
      <c r="R278" s="129">
        <f t="shared" si="29"/>
        <v>0</v>
      </c>
    </row>
    <row r="279" spans="2:18" x14ac:dyDescent="0.3">
      <c r="B279" s="157">
        <v>102</v>
      </c>
      <c r="C279" s="170">
        <f t="shared" si="30"/>
        <v>38080000</v>
      </c>
      <c r="D279">
        <f t="shared" si="16"/>
        <v>1.292640830230684E-10</v>
      </c>
      <c r="E279" s="120">
        <f t="shared" si="17"/>
        <v>0</v>
      </c>
      <c r="F279">
        <f t="shared" si="18"/>
        <v>0</v>
      </c>
      <c r="G279" s="188">
        <f t="shared" si="19"/>
        <v>41863789.117750973</v>
      </c>
      <c r="H279">
        <f t="shared" si="20"/>
        <v>1.292640830230684E-10</v>
      </c>
      <c r="I279" s="120">
        <f t="shared" si="21"/>
        <v>97469544.215582341</v>
      </c>
      <c r="J279" s="129">
        <f t="shared" si="22"/>
        <v>0</v>
      </c>
      <c r="K279" s="188">
        <f t="shared" si="23"/>
        <v>51131414.967389531</v>
      </c>
      <c r="L279">
        <f t="shared" si="24"/>
        <v>1.292640830230684E-10</v>
      </c>
      <c r="M279" s="120">
        <f t="shared" si="25"/>
        <v>88201918.365943789</v>
      </c>
      <c r="N279" s="129">
        <f t="shared" si="26"/>
        <v>0</v>
      </c>
      <c r="O279" s="188">
        <f t="shared" si="27"/>
        <v>60399040.81702809</v>
      </c>
      <c r="P279">
        <f t="shared" si="28"/>
        <v>1.292640830230684E-10</v>
      </c>
      <c r="Q279" s="120">
        <f t="shared" si="31"/>
        <v>78934292.516305223</v>
      </c>
      <c r="R279" s="129">
        <f t="shared" si="29"/>
        <v>0</v>
      </c>
    </row>
    <row r="280" spans="2:18" x14ac:dyDescent="0.3">
      <c r="B280" s="157">
        <v>103</v>
      </c>
      <c r="C280" s="170">
        <f t="shared" si="30"/>
        <v>38160000</v>
      </c>
      <c r="D280">
        <f t="shared" si="16"/>
        <v>1.331186940739308E-10</v>
      </c>
      <c r="E280" s="120">
        <f t="shared" si="17"/>
        <v>0</v>
      </c>
      <c r="F280">
        <f t="shared" si="18"/>
        <v>0</v>
      </c>
      <c r="G280" s="188">
        <f t="shared" si="19"/>
        <v>41863789.117750973</v>
      </c>
      <c r="H280">
        <f t="shared" si="20"/>
        <v>1.331186940739308E-10</v>
      </c>
      <c r="I280" s="120">
        <f t="shared" si="21"/>
        <v>97469544.215582341</v>
      </c>
      <c r="J280" s="129">
        <f t="shared" si="22"/>
        <v>0</v>
      </c>
      <c r="K280" s="188">
        <f t="shared" si="23"/>
        <v>51131414.967389531</v>
      </c>
      <c r="L280">
        <f t="shared" si="24"/>
        <v>1.331186940739308E-10</v>
      </c>
      <c r="M280" s="120">
        <f t="shared" si="25"/>
        <v>88201918.365943789</v>
      </c>
      <c r="N280" s="129">
        <f t="shared" si="26"/>
        <v>0</v>
      </c>
      <c r="O280" s="188">
        <f t="shared" si="27"/>
        <v>60399040.81702809</v>
      </c>
      <c r="P280">
        <f t="shared" si="28"/>
        <v>1.331186940739308E-10</v>
      </c>
      <c r="Q280" s="120">
        <f t="shared" si="31"/>
        <v>78934292.516305223</v>
      </c>
      <c r="R280" s="129">
        <f t="shared" si="29"/>
        <v>0</v>
      </c>
    </row>
    <row r="281" spans="2:18" x14ac:dyDescent="0.3">
      <c r="B281" s="157">
        <v>104</v>
      </c>
      <c r="C281" s="170">
        <f t="shared" si="30"/>
        <v>38240000</v>
      </c>
      <c r="D281">
        <f t="shared" si="16"/>
        <v>1.3707803358370553E-10</v>
      </c>
      <c r="E281" s="120">
        <f t="shared" si="17"/>
        <v>0</v>
      </c>
      <c r="F281">
        <f t="shared" si="18"/>
        <v>0</v>
      </c>
      <c r="G281" s="188">
        <f t="shared" si="19"/>
        <v>41863789.117750973</v>
      </c>
      <c r="H281">
        <f t="shared" si="20"/>
        <v>1.3707803358370553E-10</v>
      </c>
      <c r="I281" s="120">
        <f t="shared" si="21"/>
        <v>97469544.215582341</v>
      </c>
      <c r="J281" s="129">
        <f t="shared" si="22"/>
        <v>0</v>
      </c>
      <c r="K281" s="188">
        <f t="shared" si="23"/>
        <v>51131414.967389531</v>
      </c>
      <c r="L281">
        <f t="shared" si="24"/>
        <v>1.3707803358370553E-10</v>
      </c>
      <c r="M281" s="120">
        <f t="shared" si="25"/>
        <v>88201918.365943789</v>
      </c>
      <c r="N281" s="129">
        <f t="shared" si="26"/>
        <v>0</v>
      </c>
      <c r="O281" s="188">
        <f t="shared" si="27"/>
        <v>60399040.81702809</v>
      </c>
      <c r="P281">
        <f t="shared" si="28"/>
        <v>1.3707803358370553E-10</v>
      </c>
      <c r="Q281" s="120">
        <f t="shared" si="31"/>
        <v>78934292.516305223</v>
      </c>
      <c r="R281" s="129">
        <f t="shared" si="29"/>
        <v>0</v>
      </c>
    </row>
    <row r="282" spans="2:18" x14ac:dyDescent="0.3">
      <c r="B282" s="157">
        <v>105</v>
      </c>
      <c r="C282" s="170">
        <f t="shared" si="30"/>
        <v>38320000</v>
      </c>
      <c r="D282">
        <f t="shared" si="16"/>
        <v>1.4114461767109906E-10</v>
      </c>
      <c r="E282" s="120">
        <f t="shared" si="17"/>
        <v>0</v>
      </c>
      <c r="F282">
        <f t="shared" si="18"/>
        <v>0</v>
      </c>
      <c r="G282" s="188">
        <f t="shared" si="19"/>
        <v>41863789.117750973</v>
      </c>
      <c r="H282">
        <f t="shared" si="20"/>
        <v>1.4114461767109906E-10</v>
      </c>
      <c r="I282" s="120">
        <f t="shared" si="21"/>
        <v>97469544.215582341</v>
      </c>
      <c r="J282" s="129">
        <f t="shared" si="22"/>
        <v>0</v>
      </c>
      <c r="K282" s="188">
        <f t="shared" si="23"/>
        <v>51131414.967389531</v>
      </c>
      <c r="L282">
        <f t="shared" si="24"/>
        <v>1.4114461767109906E-10</v>
      </c>
      <c r="M282" s="120">
        <f t="shared" si="25"/>
        <v>88201918.365943789</v>
      </c>
      <c r="N282" s="129">
        <f t="shared" si="26"/>
        <v>0</v>
      </c>
      <c r="O282" s="188">
        <f t="shared" si="27"/>
        <v>60399040.81702809</v>
      </c>
      <c r="P282">
        <f t="shared" si="28"/>
        <v>1.4114461767109906E-10</v>
      </c>
      <c r="Q282" s="120">
        <f t="shared" si="31"/>
        <v>78934292.516305223</v>
      </c>
      <c r="R282" s="129">
        <f t="shared" si="29"/>
        <v>0</v>
      </c>
    </row>
    <row r="283" spans="2:18" x14ac:dyDescent="0.3">
      <c r="B283" s="157">
        <v>106</v>
      </c>
      <c r="C283" s="170">
        <f t="shared" si="30"/>
        <v>38400000</v>
      </c>
      <c r="D283">
        <f t="shared" si="16"/>
        <v>1.4532101286639281E-10</v>
      </c>
      <c r="E283" s="120">
        <f t="shared" si="17"/>
        <v>0</v>
      </c>
      <c r="F283">
        <f t="shared" si="18"/>
        <v>0</v>
      </c>
      <c r="G283" s="188">
        <f t="shared" si="19"/>
        <v>41863789.117750973</v>
      </c>
      <c r="H283">
        <f t="shared" si="20"/>
        <v>1.4532101286639281E-10</v>
      </c>
      <c r="I283" s="120">
        <f t="shared" si="21"/>
        <v>97469544.215582341</v>
      </c>
      <c r="J283" s="129">
        <f t="shared" si="22"/>
        <v>0</v>
      </c>
      <c r="K283" s="188">
        <f t="shared" si="23"/>
        <v>51131414.967389531</v>
      </c>
      <c r="L283">
        <f t="shared" si="24"/>
        <v>1.4532101286639281E-10</v>
      </c>
      <c r="M283" s="120">
        <f t="shared" si="25"/>
        <v>88201918.365943789</v>
      </c>
      <c r="N283" s="129">
        <f t="shared" si="26"/>
        <v>0</v>
      </c>
      <c r="O283" s="188">
        <f t="shared" si="27"/>
        <v>60399040.81702809</v>
      </c>
      <c r="P283">
        <f t="shared" si="28"/>
        <v>1.4532101286639281E-10</v>
      </c>
      <c r="Q283" s="120">
        <f t="shared" si="31"/>
        <v>78934292.516305223</v>
      </c>
      <c r="R283" s="129">
        <f t="shared" si="29"/>
        <v>0</v>
      </c>
    </row>
    <row r="284" spans="2:18" x14ac:dyDescent="0.3">
      <c r="B284" s="157">
        <v>107</v>
      </c>
      <c r="C284" s="170">
        <f t="shared" si="30"/>
        <v>38480000</v>
      </c>
      <c r="D284">
        <f t="shared" si="16"/>
        <v>1.496098368306962E-10</v>
      </c>
      <c r="E284" s="120">
        <f t="shared" si="17"/>
        <v>0</v>
      </c>
      <c r="F284">
        <f t="shared" si="18"/>
        <v>0</v>
      </c>
      <c r="G284" s="188">
        <f t="shared" si="19"/>
        <v>41863789.117750973</v>
      </c>
      <c r="H284">
        <f t="shared" si="20"/>
        <v>1.496098368306962E-10</v>
      </c>
      <c r="I284" s="120">
        <f t="shared" si="21"/>
        <v>97469544.215582341</v>
      </c>
      <c r="J284" s="129">
        <f t="shared" si="22"/>
        <v>0</v>
      </c>
      <c r="K284" s="188">
        <f t="shared" si="23"/>
        <v>51131414.967389531</v>
      </c>
      <c r="L284">
        <f t="shared" si="24"/>
        <v>1.496098368306962E-10</v>
      </c>
      <c r="M284" s="120">
        <f t="shared" si="25"/>
        <v>88201918.365943789</v>
      </c>
      <c r="N284" s="129">
        <f t="shared" si="26"/>
        <v>0</v>
      </c>
      <c r="O284" s="188">
        <f t="shared" si="27"/>
        <v>60399040.81702809</v>
      </c>
      <c r="P284">
        <f t="shared" si="28"/>
        <v>1.496098368306962E-10</v>
      </c>
      <c r="Q284" s="120">
        <f t="shared" si="31"/>
        <v>78934292.516305223</v>
      </c>
      <c r="R284" s="129">
        <f t="shared" si="29"/>
        <v>0</v>
      </c>
    </row>
    <row r="285" spans="2:18" x14ac:dyDescent="0.3">
      <c r="B285" s="157">
        <v>108</v>
      </c>
      <c r="C285" s="170">
        <f t="shared" si="30"/>
        <v>38560000</v>
      </c>
      <c r="D285">
        <f t="shared" si="16"/>
        <v>1.5401375907718373E-10</v>
      </c>
      <c r="E285" s="120">
        <f t="shared" si="17"/>
        <v>0</v>
      </c>
      <c r="F285">
        <f t="shared" si="18"/>
        <v>0</v>
      </c>
      <c r="G285" s="188">
        <f t="shared" si="19"/>
        <v>41863789.117750973</v>
      </c>
      <c r="H285">
        <f t="shared" si="20"/>
        <v>1.5401375907718373E-10</v>
      </c>
      <c r="I285" s="120">
        <f t="shared" si="21"/>
        <v>97469544.215582341</v>
      </c>
      <c r="J285" s="129">
        <f t="shared" si="22"/>
        <v>0</v>
      </c>
      <c r="K285" s="188">
        <f t="shared" si="23"/>
        <v>51131414.967389531</v>
      </c>
      <c r="L285">
        <f t="shared" si="24"/>
        <v>1.5401375907718373E-10</v>
      </c>
      <c r="M285" s="120">
        <f t="shared" si="25"/>
        <v>88201918.365943789</v>
      </c>
      <c r="N285" s="129">
        <f t="shared" si="26"/>
        <v>0</v>
      </c>
      <c r="O285" s="188">
        <f t="shared" si="27"/>
        <v>60399040.81702809</v>
      </c>
      <c r="P285">
        <f t="shared" si="28"/>
        <v>1.5401375907718373E-10</v>
      </c>
      <c r="Q285" s="120">
        <f t="shared" si="31"/>
        <v>78934292.516305223</v>
      </c>
      <c r="R285" s="129">
        <f t="shared" si="29"/>
        <v>0</v>
      </c>
    </row>
    <row r="286" spans="2:18" x14ac:dyDescent="0.3">
      <c r="B286" s="157">
        <v>109</v>
      </c>
      <c r="C286" s="170">
        <f t="shared" si="30"/>
        <v>38640000</v>
      </c>
      <c r="D286">
        <f t="shared" si="16"/>
        <v>1.5853550169403913E-10</v>
      </c>
      <c r="E286" s="120">
        <f t="shared" si="17"/>
        <v>0</v>
      </c>
      <c r="F286">
        <f t="shared" si="18"/>
        <v>0</v>
      </c>
      <c r="G286" s="188">
        <f t="shared" si="19"/>
        <v>41863789.117750973</v>
      </c>
      <c r="H286">
        <f t="shared" si="20"/>
        <v>1.5853550169403913E-10</v>
      </c>
      <c r="I286" s="120">
        <f t="shared" si="21"/>
        <v>97469544.215582341</v>
      </c>
      <c r="J286" s="129">
        <f t="shared" si="22"/>
        <v>0</v>
      </c>
      <c r="K286" s="188">
        <f t="shared" si="23"/>
        <v>51131414.967389531</v>
      </c>
      <c r="L286">
        <f t="shared" si="24"/>
        <v>1.5853550169403913E-10</v>
      </c>
      <c r="M286" s="120">
        <f t="shared" si="25"/>
        <v>88201918.365943789</v>
      </c>
      <c r="N286" s="129">
        <f t="shared" si="26"/>
        <v>0</v>
      </c>
      <c r="O286" s="188">
        <f t="shared" si="27"/>
        <v>60399040.81702809</v>
      </c>
      <c r="P286">
        <f t="shared" si="28"/>
        <v>1.5853550169403913E-10</v>
      </c>
      <c r="Q286" s="120">
        <f t="shared" si="31"/>
        <v>78934292.516305223</v>
      </c>
      <c r="R286" s="129">
        <f t="shared" si="29"/>
        <v>0</v>
      </c>
    </row>
    <row r="287" spans="2:18" x14ac:dyDescent="0.3">
      <c r="B287" s="157">
        <v>110</v>
      </c>
      <c r="C287" s="170">
        <f t="shared" si="30"/>
        <v>38720000</v>
      </c>
      <c r="D287">
        <f t="shared" si="16"/>
        <v>1.6317784006883703E-10</v>
      </c>
      <c r="E287" s="120">
        <f t="shared" si="17"/>
        <v>0</v>
      </c>
      <c r="F287">
        <f t="shared" si="18"/>
        <v>0</v>
      </c>
      <c r="G287" s="188">
        <f t="shared" si="19"/>
        <v>41863789.117750973</v>
      </c>
      <c r="H287">
        <f t="shared" si="20"/>
        <v>1.6317784006883703E-10</v>
      </c>
      <c r="I287" s="120">
        <f t="shared" si="21"/>
        <v>97469544.215582341</v>
      </c>
      <c r="J287" s="129">
        <f t="shared" si="22"/>
        <v>0</v>
      </c>
      <c r="K287" s="188">
        <f t="shared" si="23"/>
        <v>51131414.967389531</v>
      </c>
      <c r="L287">
        <f t="shared" si="24"/>
        <v>1.6317784006883703E-10</v>
      </c>
      <c r="M287" s="120">
        <f t="shared" si="25"/>
        <v>88201918.365943789</v>
      </c>
      <c r="N287" s="129">
        <f t="shared" si="26"/>
        <v>0</v>
      </c>
      <c r="O287" s="188">
        <f t="shared" si="27"/>
        <v>60399040.81702809</v>
      </c>
      <c r="P287">
        <f t="shared" si="28"/>
        <v>1.6317784006883703E-10</v>
      </c>
      <c r="Q287" s="120">
        <f t="shared" si="31"/>
        <v>78934292.516305223</v>
      </c>
      <c r="R287" s="129">
        <f t="shared" si="29"/>
        <v>0</v>
      </c>
    </row>
    <row r="288" spans="2:18" x14ac:dyDescent="0.3">
      <c r="B288" s="157">
        <v>111</v>
      </c>
      <c r="C288" s="170">
        <f t="shared" si="30"/>
        <v>38800000</v>
      </c>
      <c r="D288">
        <f t="shared" si="16"/>
        <v>1.6794360361406855E-10</v>
      </c>
      <c r="E288" s="120">
        <f t="shared" si="17"/>
        <v>0</v>
      </c>
      <c r="F288">
        <f t="shared" si="18"/>
        <v>0</v>
      </c>
      <c r="G288" s="188">
        <f t="shared" si="19"/>
        <v>41863789.117750973</v>
      </c>
      <c r="H288">
        <f t="shared" si="20"/>
        <v>1.6794360361406855E-10</v>
      </c>
      <c r="I288" s="120">
        <f t="shared" si="21"/>
        <v>97469544.215582341</v>
      </c>
      <c r="J288" s="129">
        <f t="shared" si="22"/>
        <v>0</v>
      </c>
      <c r="K288" s="188">
        <f t="shared" si="23"/>
        <v>51131414.967389531</v>
      </c>
      <c r="L288">
        <f t="shared" si="24"/>
        <v>1.6794360361406855E-10</v>
      </c>
      <c r="M288" s="120">
        <f t="shared" si="25"/>
        <v>88201918.365943789</v>
      </c>
      <c r="N288" s="129">
        <f t="shared" si="26"/>
        <v>0</v>
      </c>
      <c r="O288" s="188">
        <f t="shared" si="27"/>
        <v>60399040.81702809</v>
      </c>
      <c r="P288">
        <f t="shared" si="28"/>
        <v>1.6794360361406855E-10</v>
      </c>
      <c r="Q288" s="120">
        <f t="shared" si="31"/>
        <v>78934292.516305223</v>
      </c>
      <c r="R288" s="129">
        <f t="shared" si="29"/>
        <v>0</v>
      </c>
    </row>
    <row r="289" spans="2:18" x14ac:dyDescent="0.3">
      <c r="B289" s="157">
        <v>112</v>
      </c>
      <c r="C289" s="170">
        <f t="shared" si="30"/>
        <v>38880000</v>
      </c>
      <c r="D289">
        <f t="shared" si="16"/>
        <v>1.7283567649352194E-10</v>
      </c>
      <c r="E289" s="120">
        <f t="shared" si="17"/>
        <v>0</v>
      </c>
      <c r="F289">
        <f t="shared" si="18"/>
        <v>0</v>
      </c>
      <c r="G289" s="188">
        <f t="shared" si="19"/>
        <v>41863789.117750973</v>
      </c>
      <c r="H289">
        <f t="shared" si="20"/>
        <v>1.7283567649352194E-10</v>
      </c>
      <c r="I289" s="120">
        <f t="shared" si="21"/>
        <v>97469544.215582341</v>
      </c>
      <c r="J289" s="129">
        <f t="shared" si="22"/>
        <v>0</v>
      </c>
      <c r="K289" s="188">
        <f t="shared" si="23"/>
        <v>51131414.967389531</v>
      </c>
      <c r="L289">
        <f t="shared" si="24"/>
        <v>1.7283567649352194E-10</v>
      </c>
      <c r="M289" s="120">
        <f t="shared" si="25"/>
        <v>88201918.365943789</v>
      </c>
      <c r="N289" s="129">
        <f t="shared" si="26"/>
        <v>0</v>
      </c>
      <c r="O289" s="188">
        <f t="shared" si="27"/>
        <v>60399040.81702809</v>
      </c>
      <c r="P289">
        <f t="shared" si="28"/>
        <v>1.7283567649352194E-10</v>
      </c>
      <c r="Q289" s="120">
        <f t="shared" si="31"/>
        <v>78934292.516305223</v>
      </c>
      <c r="R289" s="129">
        <f t="shared" si="29"/>
        <v>0</v>
      </c>
    </row>
    <row r="290" spans="2:18" x14ac:dyDescent="0.3">
      <c r="B290" s="157">
        <v>113</v>
      </c>
      <c r="C290" s="170">
        <f t="shared" si="30"/>
        <v>38960000</v>
      </c>
      <c r="D290">
        <f t="shared" si="16"/>
        <v>1.778569983492079E-10</v>
      </c>
      <c r="E290" s="120">
        <f t="shared" si="17"/>
        <v>0</v>
      </c>
      <c r="F290">
        <f t="shared" si="18"/>
        <v>0</v>
      </c>
      <c r="G290" s="188">
        <f t="shared" si="19"/>
        <v>41863789.117750973</v>
      </c>
      <c r="H290">
        <f t="shared" si="20"/>
        <v>1.778569983492079E-10</v>
      </c>
      <c r="I290" s="120">
        <f t="shared" si="21"/>
        <v>97469544.215582341</v>
      </c>
      <c r="J290" s="129">
        <f t="shared" si="22"/>
        <v>0</v>
      </c>
      <c r="K290" s="188">
        <f t="shared" si="23"/>
        <v>51131414.967389531</v>
      </c>
      <c r="L290">
        <f t="shared" si="24"/>
        <v>1.778569983492079E-10</v>
      </c>
      <c r="M290" s="120">
        <f t="shared" si="25"/>
        <v>88201918.365943789</v>
      </c>
      <c r="N290" s="129">
        <f t="shared" si="26"/>
        <v>0</v>
      </c>
      <c r="O290" s="188">
        <f t="shared" si="27"/>
        <v>60399040.81702809</v>
      </c>
      <c r="P290">
        <f t="shared" si="28"/>
        <v>1.778569983492079E-10</v>
      </c>
      <c r="Q290" s="120">
        <f t="shared" si="31"/>
        <v>78934292.516305223</v>
      </c>
      <c r="R290" s="129">
        <f t="shared" si="29"/>
        <v>0</v>
      </c>
    </row>
    <row r="291" spans="2:18" x14ac:dyDescent="0.3">
      <c r="B291" s="157">
        <v>114</v>
      </c>
      <c r="C291" s="170">
        <f t="shared" si="30"/>
        <v>39040000</v>
      </c>
      <c r="D291">
        <f t="shared" si="16"/>
        <v>1.8301056502852135E-10</v>
      </c>
      <c r="E291" s="120">
        <f t="shared" si="17"/>
        <v>0</v>
      </c>
      <c r="F291">
        <f t="shared" si="18"/>
        <v>0</v>
      </c>
      <c r="G291" s="188">
        <f t="shared" si="19"/>
        <v>41863789.117750973</v>
      </c>
      <c r="H291">
        <f t="shared" si="20"/>
        <v>1.8301056502852135E-10</v>
      </c>
      <c r="I291" s="120">
        <f t="shared" si="21"/>
        <v>97469544.215582341</v>
      </c>
      <c r="J291" s="129">
        <f t="shared" si="22"/>
        <v>0</v>
      </c>
      <c r="K291" s="188">
        <f t="shared" si="23"/>
        <v>51131414.967389531</v>
      </c>
      <c r="L291">
        <f t="shared" si="24"/>
        <v>1.8301056502852135E-10</v>
      </c>
      <c r="M291" s="120">
        <f t="shared" si="25"/>
        <v>88201918.365943789</v>
      </c>
      <c r="N291" s="129">
        <f t="shared" si="26"/>
        <v>0</v>
      </c>
      <c r="O291" s="188">
        <f t="shared" si="27"/>
        <v>60399040.81702809</v>
      </c>
      <c r="P291">
        <f t="shared" si="28"/>
        <v>1.8301056502852135E-10</v>
      </c>
      <c r="Q291" s="120">
        <f t="shared" si="31"/>
        <v>78934292.516305223</v>
      </c>
      <c r="R291" s="129">
        <f t="shared" si="29"/>
        <v>0</v>
      </c>
    </row>
    <row r="292" spans="2:18" x14ac:dyDescent="0.3">
      <c r="B292" s="157">
        <v>115</v>
      </c>
      <c r="C292" s="170">
        <f t="shared" si="30"/>
        <v>39120000</v>
      </c>
      <c r="D292">
        <f t="shared" si="16"/>
        <v>1.8829942931131044E-10</v>
      </c>
      <c r="E292" s="120">
        <f t="shared" si="17"/>
        <v>0</v>
      </c>
      <c r="F292">
        <f t="shared" si="18"/>
        <v>0</v>
      </c>
      <c r="G292" s="188">
        <f t="shared" si="19"/>
        <v>41863789.117750973</v>
      </c>
      <c r="H292">
        <f t="shared" si="20"/>
        <v>1.8829942931131044E-10</v>
      </c>
      <c r="I292" s="120">
        <f t="shared" si="21"/>
        <v>97469544.215582341</v>
      </c>
      <c r="J292" s="129">
        <f t="shared" si="22"/>
        <v>0</v>
      </c>
      <c r="K292" s="188">
        <f t="shared" si="23"/>
        <v>51131414.967389531</v>
      </c>
      <c r="L292">
        <f t="shared" si="24"/>
        <v>1.8829942931131044E-10</v>
      </c>
      <c r="M292" s="120">
        <f t="shared" si="25"/>
        <v>88201918.365943789</v>
      </c>
      <c r="N292" s="129">
        <f t="shared" si="26"/>
        <v>0</v>
      </c>
      <c r="O292" s="188">
        <f t="shared" si="27"/>
        <v>60399040.81702809</v>
      </c>
      <c r="P292">
        <f t="shared" si="28"/>
        <v>1.8829942931131044E-10</v>
      </c>
      <c r="Q292" s="120">
        <f t="shared" si="31"/>
        <v>78934292.516305223</v>
      </c>
      <c r="R292" s="129">
        <f t="shared" si="29"/>
        <v>0</v>
      </c>
    </row>
    <row r="293" spans="2:18" x14ac:dyDescent="0.3">
      <c r="B293" s="157">
        <v>116</v>
      </c>
      <c r="C293" s="170">
        <f t="shared" si="30"/>
        <v>39200000</v>
      </c>
      <c r="D293">
        <f t="shared" si="16"/>
        <v>1.9372670163652847E-10</v>
      </c>
      <c r="E293" s="120">
        <f t="shared" si="17"/>
        <v>0</v>
      </c>
      <c r="F293">
        <f t="shared" si="18"/>
        <v>0</v>
      </c>
      <c r="G293" s="188">
        <f t="shared" si="19"/>
        <v>41863789.117750973</v>
      </c>
      <c r="H293">
        <f t="shared" si="20"/>
        <v>1.9372670163652847E-10</v>
      </c>
      <c r="I293" s="120">
        <f t="shared" si="21"/>
        <v>97469544.215582341</v>
      </c>
      <c r="J293" s="129">
        <f t="shared" si="22"/>
        <v>0</v>
      </c>
      <c r="K293" s="188">
        <f t="shared" si="23"/>
        <v>51131414.967389531</v>
      </c>
      <c r="L293">
        <f t="shared" si="24"/>
        <v>1.9372670163652847E-10</v>
      </c>
      <c r="M293" s="120">
        <f t="shared" si="25"/>
        <v>88201918.365943789</v>
      </c>
      <c r="N293" s="129">
        <f t="shared" si="26"/>
        <v>0</v>
      </c>
      <c r="O293" s="188">
        <f t="shared" si="27"/>
        <v>60399040.81702809</v>
      </c>
      <c r="P293">
        <f t="shared" si="28"/>
        <v>1.9372670163652847E-10</v>
      </c>
      <c r="Q293" s="120">
        <f t="shared" si="31"/>
        <v>78934292.516305223</v>
      </c>
      <c r="R293" s="129">
        <f t="shared" si="29"/>
        <v>0</v>
      </c>
    </row>
    <row r="294" spans="2:18" x14ac:dyDescent="0.3">
      <c r="B294" s="157">
        <v>117</v>
      </c>
      <c r="C294" s="170">
        <f t="shared" si="30"/>
        <v>39280000</v>
      </c>
      <c r="D294">
        <f t="shared" si="16"/>
        <v>1.9929555082811766E-10</v>
      </c>
      <c r="E294" s="120">
        <f t="shared" si="17"/>
        <v>0</v>
      </c>
      <c r="F294">
        <f t="shared" si="18"/>
        <v>0</v>
      </c>
      <c r="G294" s="188">
        <f t="shared" si="19"/>
        <v>41863789.117750973</v>
      </c>
      <c r="H294">
        <f t="shared" si="20"/>
        <v>1.9929555082811766E-10</v>
      </c>
      <c r="I294" s="120">
        <f t="shared" si="21"/>
        <v>97469544.215582341</v>
      </c>
      <c r="J294" s="129">
        <f t="shared" si="22"/>
        <v>0</v>
      </c>
      <c r="K294" s="188">
        <f t="shared" si="23"/>
        <v>51131414.967389531</v>
      </c>
      <c r="L294">
        <f t="shared" si="24"/>
        <v>1.9929555082811766E-10</v>
      </c>
      <c r="M294" s="120">
        <f t="shared" si="25"/>
        <v>88201918.365943789</v>
      </c>
      <c r="N294" s="129">
        <f t="shared" si="26"/>
        <v>0</v>
      </c>
      <c r="O294" s="188">
        <f t="shared" si="27"/>
        <v>60399040.81702809</v>
      </c>
      <c r="P294">
        <f t="shared" si="28"/>
        <v>1.9929555082811766E-10</v>
      </c>
      <c r="Q294" s="120">
        <f t="shared" si="31"/>
        <v>78934292.516305223</v>
      </c>
      <c r="R294" s="129">
        <f t="shared" si="29"/>
        <v>0</v>
      </c>
    </row>
    <row r="295" spans="2:18" x14ac:dyDescent="0.3">
      <c r="B295" s="157">
        <v>118</v>
      </c>
      <c r="C295" s="170">
        <f t="shared" si="30"/>
        <v>39360000</v>
      </c>
      <c r="D295">
        <f t="shared" si="16"/>
        <v>2.0500920481978252E-10</v>
      </c>
      <c r="E295" s="120">
        <f t="shared" si="17"/>
        <v>0</v>
      </c>
      <c r="F295">
        <f t="shared" si="18"/>
        <v>0</v>
      </c>
      <c r="G295" s="188">
        <f t="shared" si="19"/>
        <v>41863789.117750973</v>
      </c>
      <c r="H295">
        <f t="shared" si="20"/>
        <v>2.0500920481978252E-10</v>
      </c>
      <c r="I295" s="120">
        <f t="shared" si="21"/>
        <v>97469544.215582341</v>
      </c>
      <c r="J295" s="129">
        <f t="shared" si="22"/>
        <v>0</v>
      </c>
      <c r="K295" s="188">
        <f t="shared" si="23"/>
        <v>51131414.967389531</v>
      </c>
      <c r="L295">
        <f t="shared" si="24"/>
        <v>2.0500920481978252E-10</v>
      </c>
      <c r="M295" s="120">
        <f t="shared" si="25"/>
        <v>88201918.365943789</v>
      </c>
      <c r="N295" s="129">
        <f t="shared" si="26"/>
        <v>0</v>
      </c>
      <c r="O295" s="188">
        <f t="shared" si="27"/>
        <v>60399040.81702809</v>
      </c>
      <c r="P295">
        <f t="shared" si="28"/>
        <v>2.0500920481978252E-10</v>
      </c>
      <c r="Q295" s="120">
        <f t="shared" si="31"/>
        <v>78934292.516305223</v>
      </c>
      <c r="R295" s="129">
        <f t="shared" si="29"/>
        <v>0</v>
      </c>
    </row>
    <row r="296" spans="2:18" x14ac:dyDescent="0.3">
      <c r="B296" s="157">
        <v>119</v>
      </c>
      <c r="C296" s="170">
        <f t="shared" si="30"/>
        <v>39440000</v>
      </c>
      <c r="D296">
        <f t="shared" si="16"/>
        <v>2.1087095137828417E-10</v>
      </c>
      <c r="E296" s="120">
        <f t="shared" si="17"/>
        <v>0</v>
      </c>
      <c r="F296">
        <f t="shared" si="18"/>
        <v>0</v>
      </c>
      <c r="G296" s="188">
        <f t="shared" si="19"/>
        <v>41863789.117750973</v>
      </c>
      <c r="H296">
        <f t="shared" si="20"/>
        <v>2.1087095137828417E-10</v>
      </c>
      <c r="I296" s="120">
        <f t="shared" si="21"/>
        <v>97469544.215582341</v>
      </c>
      <c r="J296" s="129">
        <f t="shared" si="22"/>
        <v>0</v>
      </c>
      <c r="K296" s="188">
        <f t="shared" si="23"/>
        <v>51131414.967389531</v>
      </c>
      <c r="L296">
        <f t="shared" si="24"/>
        <v>2.1087095137828417E-10</v>
      </c>
      <c r="M296" s="120">
        <f t="shared" si="25"/>
        <v>88201918.365943789</v>
      </c>
      <c r="N296" s="129">
        <f t="shared" si="26"/>
        <v>0</v>
      </c>
      <c r="O296" s="188">
        <f t="shared" si="27"/>
        <v>60399040.81702809</v>
      </c>
      <c r="P296">
        <f t="shared" si="28"/>
        <v>2.1087095137828417E-10</v>
      </c>
      <c r="Q296" s="120">
        <f t="shared" si="31"/>
        <v>78934292.516305223</v>
      </c>
      <c r="R296" s="129">
        <f t="shared" si="29"/>
        <v>0</v>
      </c>
    </row>
    <row r="297" spans="2:18" x14ac:dyDescent="0.3">
      <c r="B297" s="157">
        <v>120</v>
      </c>
      <c r="C297" s="170">
        <f t="shared" si="30"/>
        <v>39520000</v>
      </c>
      <c r="D297">
        <f t="shared" si="16"/>
        <v>2.1688413882489318E-10</v>
      </c>
      <c r="E297" s="120">
        <f t="shared" si="17"/>
        <v>0</v>
      </c>
      <c r="F297">
        <f t="shared" si="18"/>
        <v>0</v>
      </c>
      <c r="G297" s="188">
        <f t="shared" si="19"/>
        <v>41863789.117750973</v>
      </c>
      <c r="H297">
        <f t="shared" si="20"/>
        <v>2.1688413882489318E-10</v>
      </c>
      <c r="I297" s="120">
        <f t="shared" si="21"/>
        <v>97469544.215582341</v>
      </c>
      <c r="J297" s="129">
        <f t="shared" si="22"/>
        <v>0</v>
      </c>
      <c r="K297" s="188">
        <f t="shared" si="23"/>
        <v>51131414.967389531</v>
      </c>
      <c r="L297">
        <f t="shared" si="24"/>
        <v>2.1688413882489318E-10</v>
      </c>
      <c r="M297" s="120">
        <f t="shared" si="25"/>
        <v>88201918.365943789</v>
      </c>
      <c r="N297" s="129">
        <f t="shared" si="26"/>
        <v>0</v>
      </c>
      <c r="O297" s="188">
        <f t="shared" si="27"/>
        <v>60399040.81702809</v>
      </c>
      <c r="P297">
        <f t="shared" si="28"/>
        <v>2.1688413882489318E-10</v>
      </c>
      <c r="Q297" s="120">
        <f t="shared" si="31"/>
        <v>78934292.516305223</v>
      </c>
      <c r="R297" s="129">
        <f t="shared" si="29"/>
        <v>0</v>
      </c>
    </row>
    <row r="298" spans="2:18" x14ac:dyDescent="0.3">
      <c r="B298" s="157">
        <v>121</v>
      </c>
      <c r="C298" s="170">
        <f t="shared" si="30"/>
        <v>39600000</v>
      </c>
      <c r="D298">
        <f t="shared" si="16"/>
        <v>2.230521767546109E-10</v>
      </c>
      <c r="E298" s="120">
        <f t="shared" si="17"/>
        <v>0</v>
      </c>
      <c r="F298">
        <f t="shared" si="18"/>
        <v>0</v>
      </c>
      <c r="G298" s="188">
        <f t="shared" si="19"/>
        <v>41863789.117750973</v>
      </c>
      <c r="H298">
        <f t="shared" si="20"/>
        <v>2.230521767546109E-10</v>
      </c>
      <c r="I298" s="120">
        <f t="shared" si="21"/>
        <v>97469544.215582341</v>
      </c>
      <c r="J298" s="129">
        <f t="shared" si="22"/>
        <v>0</v>
      </c>
      <c r="K298" s="188">
        <f t="shared" si="23"/>
        <v>51131414.967389531</v>
      </c>
      <c r="L298">
        <f t="shared" si="24"/>
        <v>2.230521767546109E-10</v>
      </c>
      <c r="M298" s="120">
        <f t="shared" si="25"/>
        <v>88201918.365943789</v>
      </c>
      <c r="N298" s="129">
        <f t="shared" si="26"/>
        <v>0</v>
      </c>
      <c r="O298" s="188">
        <f t="shared" si="27"/>
        <v>60399040.81702809</v>
      </c>
      <c r="P298">
        <f t="shared" si="28"/>
        <v>2.230521767546109E-10</v>
      </c>
      <c r="Q298" s="120">
        <f t="shared" si="31"/>
        <v>78934292.516305223</v>
      </c>
      <c r="R298" s="129">
        <f t="shared" si="29"/>
        <v>0</v>
      </c>
    </row>
    <row r="299" spans="2:18" x14ac:dyDescent="0.3">
      <c r="B299" s="157">
        <v>122</v>
      </c>
      <c r="C299" s="170">
        <f t="shared" si="30"/>
        <v>39680000</v>
      </c>
      <c r="D299">
        <f t="shared" si="16"/>
        <v>2.2937853675278194E-10</v>
      </c>
      <c r="E299" s="120">
        <f t="shared" si="17"/>
        <v>0</v>
      </c>
      <c r="F299">
        <f t="shared" si="18"/>
        <v>0</v>
      </c>
      <c r="G299" s="188">
        <f t="shared" si="19"/>
        <v>41863789.117750973</v>
      </c>
      <c r="H299">
        <f t="shared" si="20"/>
        <v>2.2937853675278194E-10</v>
      </c>
      <c r="I299" s="120">
        <f t="shared" si="21"/>
        <v>97469544.215582341</v>
      </c>
      <c r="J299" s="129">
        <f t="shared" si="22"/>
        <v>0</v>
      </c>
      <c r="K299" s="188">
        <f t="shared" si="23"/>
        <v>51131414.967389531</v>
      </c>
      <c r="L299">
        <f t="shared" si="24"/>
        <v>2.2937853675278194E-10</v>
      </c>
      <c r="M299" s="120">
        <f t="shared" si="25"/>
        <v>88201918.365943789</v>
      </c>
      <c r="N299" s="129">
        <f t="shared" si="26"/>
        <v>0</v>
      </c>
      <c r="O299" s="188">
        <f t="shared" si="27"/>
        <v>60399040.81702809</v>
      </c>
      <c r="P299">
        <f t="shared" si="28"/>
        <v>2.2937853675278194E-10</v>
      </c>
      <c r="Q299" s="120">
        <f t="shared" si="31"/>
        <v>78934292.516305223</v>
      </c>
      <c r="R299" s="129">
        <f t="shared" si="29"/>
        <v>0</v>
      </c>
    </row>
    <row r="300" spans="2:18" x14ac:dyDescent="0.3">
      <c r="B300" s="157">
        <v>123</v>
      </c>
      <c r="C300" s="170">
        <f t="shared" si="30"/>
        <v>39760000</v>
      </c>
      <c r="D300">
        <f t="shared" si="16"/>
        <v>2.358667531086856E-10</v>
      </c>
      <c r="E300" s="120">
        <f t="shared" si="17"/>
        <v>0</v>
      </c>
      <c r="F300">
        <f t="shared" si="18"/>
        <v>0</v>
      </c>
      <c r="G300" s="188">
        <f t="shared" si="19"/>
        <v>41863789.117750973</v>
      </c>
      <c r="H300">
        <f t="shared" si="20"/>
        <v>2.358667531086856E-10</v>
      </c>
      <c r="I300" s="120">
        <f t="shared" si="21"/>
        <v>97469544.215582341</v>
      </c>
      <c r="J300" s="129">
        <f t="shared" si="22"/>
        <v>0</v>
      </c>
      <c r="K300" s="188">
        <f t="shared" si="23"/>
        <v>51131414.967389531</v>
      </c>
      <c r="L300">
        <f t="shared" si="24"/>
        <v>2.358667531086856E-10</v>
      </c>
      <c r="M300" s="120">
        <f t="shared" si="25"/>
        <v>88201918.365943789</v>
      </c>
      <c r="N300" s="129">
        <f t="shared" si="26"/>
        <v>0</v>
      </c>
      <c r="O300" s="188">
        <f t="shared" si="27"/>
        <v>60399040.81702809</v>
      </c>
      <c r="P300">
        <f t="shared" si="28"/>
        <v>2.358667531086856E-10</v>
      </c>
      <c r="Q300" s="120">
        <f t="shared" si="31"/>
        <v>78934292.516305223</v>
      </c>
      <c r="R300" s="129">
        <f t="shared" si="29"/>
        <v>0</v>
      </c>
    </row>
    <row r="301" spans="2:18" x14ac:dyDescent="0.3">
      <c r="B301" s="157">
        <v>124</v>
      </c>
      <c r="C301" s="170">
        <f t="shared" si="30"/>
        <v>39840000</v>
      </c>
      <c r="D301">
        <f t="shared" si="16"/>
        <v>2.4252042352570714E-10</v>
      </c>
      <c r="E301" s="120">
        <f t="shared" si="17"/>
        <v>0</v>
      </c>
      <c r="F301">
        <f t="shared" si="18"/>
        <v>0</v>
      </c>
      <c r="G301" s="188">
        <f t="shared" si="19"/>
        <v>41863789.117750973</v>
      </c>
      <c r="H301">
        <f t="shared" si="20"/>
        <v>2.4252042352570714E-10</v>
      </c>
      <c r="I301" s="120">
        <f t="shared" si="21"/>
        <v>97469544.215582341</v>
      </c>
      <c r="J301" s="129">
        <f t="shared" si="22"/>
        <v>0</v>
      </c>
      <c r="K301" s="188">
        <f t="shared" si="23"/>
        <v>51131414.967389531</v>
      </c>
      <c r="L301">
        <f t="shared" si="24"/>
        <v>2.4252042352570714E-10</v>
      </c>
      <c r="M301" s="120">
        <f t="shared" si="25"/>
        <v>88201918.365943789</v>
      </c>
      <c r="N301" s="129">
        <f t="shared" si="26"/>
        <v>0</v>
      </c>
      <c r="O301" s="188">
        <f t="shared" si="27"/>
        <v>60399040.81702809</v>
      </c>
      <c r="P301">
        <f t="shared" si="28"/>
        <v>2.4252042352570714E-10</v>
      </c>
      <c r="Q301" s="120">
        <f t="shared" si="31"/>
        <v>78934292.516305223</v>
      </c>
      <c r="R301" s="129">
        <f t="shared" si="29"/>
        <v>0</v>
      </c>
    </row>
    <row r="302" spans="2:18" x14ac:dyDescent="0.3">
      <c r="B302" s="157">
        <v>125</v>
      </c>
      <c r="C302" s="170">
        <f t="shared" si="30"/>
        <v>39920000</v>
      </c>
      <c r="D302">
        <f t="shared" si="16"/>
        <v>2.4934320982766294E-10</v>
      </c>
      <c r="E302" s="120">
        <f t="shared" si="17"/>
        <v>0</v>
      </c>
      <c r="F302">
        <f t="shared" si="18"/>
        <v>0</v>
      </c>
      <c r="G302" s="188">
        <f t="shared" si="19"/>
        <v>41863789.117750973</v>
      </c>
      <c r="H302">
        <f t="shared" si="20"/>
        <v>2.4934320982766294E-10</v>
      </c>
      <c r="I302" s="120">
        <f t="shared" si="21"/>
        <v>97469544.215582341</v>
      </c>
      <c r="J302" s="129">
        <f t="shared" si="22"/>
        <v>0</v>
      </c>
      <c r="K302" s="188">
        <f t="shared" si="23"/>
        <v>51131414.967389531</v>
      </c>
      <c r="L302">
        <f t="shared" si="24"/>
        <v>2.4934320982766294E-10</v>
      </c>
      <c r="M302" s="120">
        <f t="shared" si="25"/>
        <v>88201918.365943789</v>
      </c>
      <c r="N302" s="129">
        <f t="shared" si="26"/>
        <v>0</v>
      </c>
      <c r="O302" s="188">
        <f t="shared" si="27"/>
        <v>60399040.81702809</v>
      </c>
      <c r="P302">
        <f t="shared" si="28"/>
        <v>2.4934320982766294E-10</v>
      </c>
      <c r="Q302" s="120">
        <f t="shared" si="31"/>
        <v>78934292.516305223</v>
      </c>
      <c r="R302" s="129">
        <f t="shared" si="29"/>
        <v>0</v>
      </c>
    </row>
    <row r="303" spans="2:18" x14ac:dyDescent="0.3">
      <c r="B303" s="157">
        <v>126</v>
      </c>
      <c r="C303" s="170">
        <f t="shared" si="30"/>
        <v>40000000</v>
      </c>
      <c r="D303">
        <f t="shared" si="16"/>
        <v>2.5633883866085597E-10</v>
      </c>
      <c r="E303" s="120">
        <f t="shared" si="17"/>
        <v>0</v>
      </c>
      <c r="F303">
        <f t="shared" si="18"/>
        <v>0</v>
      </c>
      <c r="G303" s="188">
        <f t="shared" si="19"/>
        <v>41863789.117750973</v>
      </c>
      <c r="H303">
        <f t="shared" si="20"/>
        <v>2.5633883866085597E-10</v>
      </c>
      <c r="I303" s="120">
        <f t="shared" si="21"/>
        <v>97469544.215582341</v>
      </c>
      <c r="J303" s="129">
        <f t="shared" si="22"/>
        <v>0</v>
      </c>
      <c r="K303" s="188">
        <f t="shared" si="23"/>
        <v>51131414.967389531</v>
      </c>
      <c r="L303">
        <f t="shared" si="24"/>
        <v>2.5633883866085597E-10</v>
      </c>
      <c r="M303" s="120">
        <f t="shared" si="25"/>
        <v>88201918.365943789</v>
      </c>
      <c r="N303" s="129">
        <f t="shared" si="26"/>
        <v>0</v>
      </c>
      <c r="O303" s="188">
        <f t="shared" si="27"/>
        <v>60399040.81702809</v>
      </c>
      <c r="P303">
        <f t="shared" si="28"/>
        <v>2.5633883866085597E-10</v>
      </c>
      <c r="Q303" s="120">
        <f t="shared" si="31"/>
        <v>78934292.516305223</v>
      </c>
      <c r="R303" s="129">
        <f t="shared" si="29"/>
        <v>0</v>
      </c>
    </row>
    <row r="304" spans="2:18" x14ac:dyDescent="0.3">
      <c r="B304" s="157">
        <v>127</v>
      </c>
      <c r="C304" s="170">
        <f t="shared" si="30"/>
        <v>40080000</v>
      </c>
      <c r="D304">
        <f t="shared" si="16"/>
        <v>2.635111021914165E-10</v>
      </c>
      <c r="E304" s="120">
        <f t="shared" si="17"/>
        <v>0</v>
      </c>
      <c r="F304">
        <f t="shared" si="18"/>
        <v>0</v>
      </c>
      <c r="G304" s="188">
        <f t="shared" si="19"/>
        <v>41863789.117750973</v>
      </c>
      <c r="H304">
        <f t="shared" si="20"/>
        <v>2.635111021914165E-10</v>
      </c>
      <c r="I304" s="120">
        <f t="shared" si="21"/>
        <v>97469544.215582341</v>
      </c>
      <c r="J304" s="129">
        <f t="shared" si="22"/>
        <v>0</v>
      </c>
      <c r="K304" s="188">
        <f t="shared" si="23"/>
        <v>51131414.967389531</v>
      </c>
      <c r="L304">
        <f t="shared" si="24"/>
        <v>2.635111021914165E-10</v>
      </c>
      <c r="M304" s="120">
        <f t="shared" si="25"/>
        <v>88201918.365943789</v>
      </c>
      <c r="N304" s="129">
        <f t="shared" si="26"/>
        <v>0</v>
      </c>
      <c r="O304" s="188">
        <f t="shared" si="27"/>
        <v>60399040.81702809</v>
      </c>
      <c r="P304">
        <f t="shared" si="28"/>
        <v>2.635111021914165E-10</v>
      </c>
      <c r="Q304" s="120">
        <f t="shared" si="31"/>
        <v>78934292.516305223</v>
      </c>
      <c r="R304" s="129">
        <f t="shared" si="29"/>
        <v>0</v>
      </c>
    </row>
    <row r="305" spans="2:18" x14ac:dyDescent="0.3">
      <c r="B305" s="157">
        <v>128</v>
      </c>
      <c r="C305" s="170">
        <f t="shared" si="30"/>
        <v>40160000</v>
      </c>
      <c r="D305">
        <f t="shared" si="16"/>
        <v>2.7086385879748842E-10</v>
      </c>
      <c r="E305" s="120">
        <f t="shared" si="17"/>
        <v>0</v>
      </c>
      <c r="F305">
        <f t="shared" si="18"/>
        <v>0</v>
      </c>
      <c r="G305" s="188">
        <f t="shared" si="19"/>
        <v>41863789.117750973</v>
      </c>
      <c r="H305">
        <f t="shared" si="20"/>
        <v>2.7086385879748842E-10</v>
      </c>
      <c r="I305" s="120">
        <f t="shared" si="21"/>
        <v>97469544.215582341</v>
      </c>
      <c r="J305" s="129">
        <f t="shared" si="22"/>
        <v>0</v>
      </c>
      <c r="K305" s="188">
        <f t="shared" si="23"/>
        <v>51131414.967389531</v>
      </c>
      <c r="L305">
        <f t="shared" si="24"/>
        <v>2.7086385879748842E-10</v>
      </c>
      <c r="M305" s="120">
        <f t="shared" si="25"/>
        <v>88201918.365943789</v>
      </c>
      <c r="N305" s="129">
        <f t="shared" si="26"/>
        <v>0</v>
      </c>
      <c r="O305" s="188">
        <f t="shared" si="27"/>
        <v>60399040.81702809</v>
      </c>
      <c r="P305">
        <f t="shared" si="28"/>
        <v>2.7086385879748842E-10</v>
      </c>
      <c r="Q305" s="120">
        <f t="shared" si="31"/>
        <v>78934292.516305223</v>
      </c>
      <c r="R305" s="129">
        <f t="shared" si="29"/>
        <v>0</v>
      </c>
    </row>
    <row r="306" spans="2:18" x14ac:dyDescent="0.3">
      <c r="B306" s="157">
        <v>129</v>
      </c>
      <c r="C306" s="170">
        <f t="shared" si="30"/>
        <v>40240000</v>
      </c>
      <c r="D306">
        <f t="shared" ref="D306:D369" si="32">_xlfn.NORM.DIST(C306,$C$153,$C$154,FALSE)</f>
        <v>2.7840103375579075E-10</v>
      </c>
      <c r="E306" s="120">
        <f t="shared" ref="E306:E369" si="33">$C$172</f>
        <v>0</v>
      </c>
      <c r="F306">
        <f t="shared" ref="F306:F369" si="34">IF($C$172&gt;$C$171,IF(C306&lt;$C$172,0,D306),IF(C306&gt;$C$172,0,D306))</f>
        <v>0</v>
      </c>
      <c r="G306" s="188">
        <f t="shared" ref="G306:G369" si="35">$H$177</f>
        <v>41863789.117750973</v>
      </c>
      <c r="H306">
        <f t="shared" ref="H306:H369" si="36">IF($H$177&gt;$C$171,IF(C306&lt;$H$177,0,D306),IF(C306&gt;$H$177,0,D306))</f>
        <v>2.7840103375579075E-10</v>
      </c>
      <c r="I306" s="120">
        <f t="shared" ref="I306:I369" si="37">$J$177</f>
        <v>97469544.215582341</v>
      </c>
      <c r="J306" s="129">
        <f t="shared" ref="J306:J369" si="38">IF($J$177&gt;$C$171,IF(C306&lt;$J$177,0,D306),IF(C306&gt;$J$177,0,D306))</f>
        <v>0</v>
      </c>
      <c r="K306" s="188">
        <f t="shared" ref="K306:K369" si="39">$L$177</f>
        <v>51131414.967389531</v>
      </c>
      <c r="L306">
        <f t="shared" ref="L306:L369" si="40">IF($L$177&gt;$C$171,IF(C306&lt;$L$177,0,D306),IF(C306&gt;$L$177,0,D306))</f>
        <v>2.7840103375579075E-10</v>
      </c>
      <c r="M306" s="120">
        <f t="shared" ref="M306:M369" si="41">$N$177</f>
        <v>88201918.365943789</v>
      </c>
      <c r="N306" s="129">
        <f t="shared" ref="N306:N369" si="42">IF($N$177&gt;$C$171,IF(C306&lt;$N$177,0,D306),IF(C306&gt;$N$177,0,D306))</f>
        <v>0</v>
      </c>
      <c r="O306" s="188">
        <f t="shared" ref="O306:O369" si="43">$P$177</f>
        <v>60399040.81702809</v>
      </c>
      <c r="P306">
        <f t="shared" ref="P306:P369" si="44">IF($P$177&gt;$C$171,IF(C306&lt;$P$177,0,D306),IF(C306&gt;$P$177,0,D306))</f>
        <v>2.7840103375579075E-10</v>
      </c>
      <c r="Q306" s="120">
        <f t="shared" si="31"/>
        <v>78934292.516305223</v>
      </c>
      <c r="R306" s="129">
        <f t="shared" ref="R306:R369" si="45">IF($R$177&gt;$C$171,IF(C306&lt;$R$177,0,D306),IF(C306&gt;$R$177,0,D306))</f>
        <v>0</v>
      </c>
    </row>
    <row r="307" spans="2:18" x14ac:dyDescent="0.3">
      <c r="B307" s="157">
        <v>130</v>
      </c>
      <c r="C307" s="170">
        <f t="shared" ref="C307:C370" si="46">C306+$C$173</f>
        <v>40320000</v>
      </c>
      <c r="D307">
        <f t="shared" si="32"/>
        <v>2.861266199220993E-10</v>
      </c>
      <c r="E307" s="120">
        <f t="shared" si="33"/>
        <v>0</v>
      </c>
      <c r="F307">
        <f t="shared" si="34"/>
        <v>0</v>
      </c>
      <c r="G307" s="188">
        <f t="shared" si="35"/>
        <v>41863789.117750973</v>
      </c>
      <c r="H307">
        <f t="shared" si="36"/>
        <v>2.861266199220993E-10</v>
      </c>
      <c r="I307" s="120">
        <f t="shared" si="37"/>
        <v>97469544.215582341</v>
      </c>
      <c r="J307" s="129">
        <f t="shared" si="38"/>
        <v>0</v>
      </c>
      <c r="K307" s="188">
        <f t="shared" si="39"/>
        <v>51131414.967389531</v>
      </c>
      <c r="L307">
        <f t="shared" si="40"/>
        <v>2.861266199220993E-10</v>
      </c>
      <c r="M307" s="120">
        <f t="shared" si="41"/>
        <v>88201918.365943789</v>
      </c>
      <c r="N307" s="129">
        <f t="shared" si="42"/>
        <v>0</v>
      </c>
      <c r="O307" s="188">
        <f t="shared" si="43"/>
        <v>60399040.81702809</v>
      </c>
      <c r="P307">
        <f t="shared" si="44"/>
        <v>2.861266199220993E-10</v>
      </c>
      <c r="Q307" s="120">
        <f t="shared" ref="Q307:Q370" si="47">$R$177</f>
        <v>78934292.516305223</v>
      </c>
      <c r="R307" s="129">
        <f t="shared" si="45"/>
        <v>0</v>
      </c>
    </row>
    <row r="308" spans="2:18" x14ac:dyDescent="0.3">
      <c r="B308" s="157">
        <v>131</v>
      </c>
      <c r="C308" s="170">
        <f t="shared" si="46"/>
        <v>40400000</v>
      </c>
      <c r="D308">
        <f t="shared" si="32"/>
        <v>2.940446784051564E-10</v>
      </c>
      <c r="E308" s="120">
        <f t="shared" si="33"/>
        <v>0</v>
      </c>
      <c r="F308">
        <f t="shared" si="34"/>
        <v>0</v>
      </c>
      <c r="G308" s="188">
        <f t="shared" si="35"/>
        <v>41863789.117750973</v>
      </c>
      <c r="H308">
        <f t="shared" si="36"/>
        <v>2.940446784051564E-10</v>
      </c>
      <c r="I308" s="120">
        <f t="shared" si="37"/>
        <v>97469544.215582341</v>
      </c>
      <c r="J308" s="129">
        <f t="shared" si="38"/>
        <v>0</v>
      </c>
      <c r="K308" s="188">
        <f t="shared" si="39"/>
        <v>51131414.967389531</v>
      </c>
      <c r="L308">
        <f t="shared" si="40"/>
        <v>2.940446784051564E-10</v>
      </c>
      <c r="M308" s="120">
        <f t="shared" si="41"/>
        <v>88201918.365943789</v>
      </c>
      <c r="N308" s="129">
        <f t="shared" si="42"/>
        <v>0</v>
      </c>
      <c r="O308" s="188">
        <f t="shared" si="43"/>
        <v>60399040.81702809</v>
      </c>
      <c r="P308">
        <f t="shared" si="44"/>
        <v>2.940446784051564E-10</v>
      </c>
      <c r="Q308" s="120">
        <f t="shared" si="47"/>
        <v>78934292.516305223</v>
      </c>
      <c r="R308" s="129">
        <f t="shared" si="45"/>
        <v>0</v>
      </c>
    </row>
    <row r="309" spans="2:18" x14ac:dyDescent="0.3">
      <c r="B309" s="157">
        <v>132</v>
      </c>
      <c r="C309" s="170">
        <f t="shared" si="46"/>
        <v>40480000</v>
      </c>
      <c r="D309">
        <f t="shared" si="32"/>
        <v>3.021593392335355E-10</v>
      </c>
      <c r="E309" s="120">
        <f t="shared" si="33"/>
        <v>0</v>
      </c>
      <c r="F309">
        <f t="shared" si="34"/>
        <v>0</v>
      </c>
      <c r="G309" s="188">
        <f t="shared" si="35"/>
        <v>41863789.117750973</v>
      </c>
      <c r="H309">
        <f t="shared" si="36"/>
        <v>3.021593392335355E-10</v>
      </c>
      <c r="I309" s="120">
        <f t="shared" si="37"/>
        <v>97469544.215582341</v>
      </c>
      <c r="J309" s="129">
        <f t="shared" si="38"/>
        <v>0</v>
      </c>
      <c r="K309" s="188">
        <f t="shared" si="39"/>
        <v>51131414.967389531</v>
      </c>
      <c r="L309">
        <f t="shared" si="40"/>
        <v>3.021593392335355E-10</v>
      </c>
      <c r="M309" s="120">
        <f t="shared" si="41"/>
        <v>88201918.365943789</v>
      </c>
      <c r="N309" s="129">
        <f t="shared" si="42"/>
        <v>0</v>
      </c>
      <c r="O309" s="188">
        <f t="shared" si="43"/>
        <v>60399040.81702809</v>
      </c>
      <c r="P309">
        <f t="shared" si="44"/>
        <v>3.021593392335355E-10</v>
      </c>
      <c r="Q309" s="120">
        <f t="shared" si="47"/>
        <v>78934292.516305223</v>
      </c>
      <c r="R309" s="129">
        <f t="shared" si="45"/>
        <v>0</v>
      </c>
    </row>
    <row r="310" spans="2:18" x14ac:dyDescent="0.3">
      <c r="B310" s="157">
        <v>133</v>
      </c>
      <c r="C310" s="170">
        <f t="shared" si="46"/>
        <v>40560000</v>
      </c>
      <c r="D310">
        <f t="shared" si="32"/>
        <v>3.1047480201494646E-10</v>
      </c>
      <c r="E310" s="120">
        <f t="shared" si="33"/>
        <v>0</v>
      </c>
      <c r="F310">
        <f t="shared" si="34"/>
        <v>0</v>
      </c>
      <c r="G310" s="188">
        <f t="shared" si="35"/>
        <v>41863789.117750973</v>
      </c>
      <c r="H310">
        <f t="shared" si="36"/>
        <v>3.1047480201494646E-10</v>
      </c>
      <c r="I310" s="120">
        <f t="shared" si="37"/>
        <v>97469544.215582341</v>
      </c>
      <c r="J310" s="129">
        <f t="shared" si="38"/>
        <v>0</v>
      </c>
      <c r="K310" s="188">
        <f t="shared" si="39"/>
        <v>51131414.967389531</v>
      </c>
      <c r="L310">
        <f t="shared" si="40"/>
        <v>3.1047480201494646E-10</v>
      </c>
      <c r="M310" s="120">
        <f t="shared" si="41"/>
        <v>88201918.365943789</v>
      </c>
      <c r="N310" s="129">
        <f t="shared" si="42"/>
        <v>0</v>
      </c>
      <c r="O310" s="188">
        <f t="shared" si="43"/>
        <v>60399040.81702809</v>
      </c>
      <c r="P310">
        <f t="shared" si="44"/>
        <v>3.1047480201494646E-10</v>
      </c>
      <c r="Q310" s="120">
        <f t="shared" si="47"/>
        <v>78934292.516305223</v>
      </c>
      <c r="R310" s="129">
        <f t="shared" si="45"/>
        <v>0</v>
      </c>
    </row>
    <row r="311" spans="2:18" x14ac:dyDescent="0.3">
      <c r="B311" s="157">
        <v>134</v>
      </c>
      <c r="C311" s="170">
        <f t="shared" si="46"/>
        <v>40640000</v>
      </c>
      <c r="D311">
        <f t="shared" si="32"/>
        <v>3.1899533658748971E-10</v>
      </c>
      <c r="E311" s="120">
        <f t="shared" si="33"/>
        <v>0</v>
      </c>
      <c r="F311">
        <f t="shared" si="34"/>
        <v>0</v>
      </c>
      <c r="G311" s="188">
        <f t="shared" si="35"/>
        <v>41863789.117750973</v>
      </c>
      <c r="H311">
        <f t="shared" si="36"/>
        <v>3.1899533658748971E-10</v>
      </c>
      <c r="I311" s="120">
        <f t="shared" si="37"/>
        <v>97469544.215582341</v>
      </c>
      <c r="J311" s="129">
        <f t="shared" si="38"/>
        <v>0</v>
      </c>
      <c r="K311" s="188">
        <f t="shared" si="39"/>
        <v>51131414.967389531</v>
      </c>
      <c r="L311">
        <f t="shared" si="40"/>
        <v>3.1899533658748971E-10</v>
      </c>
      <c r="M311" s="120">
        <f t="shared" si="41"/>
        <v>88201918.365943789</v>
      </c>
      <c r="N311" s="129">
        <f t="shared" si="42"/>
        <v>0</v>
      </c>
      <c r="O311" s="188">
        <f t="shared" si="43"/>
        <v>60399040.81702809</v>
      </c>
      <c r="P311">
        <f t="shared" si="44"/>
        <v>3.1899533658748971E-10</v>
      </c>
      <c r="Q311" s="120">
        <f t="shared" si="47"/>
        <v>78934292.516305223</v>
      </c>
      <c r="R311" s="129">
        <f t="shared" si="45"/>
        <v>0</v>
      </c>
    </row>
    <row r="312" spans="2:18" x14ac:dyDescent="0.3">
      <c r="B312" s="157">
        <v>135</v>
      </c>
      <c r="C312" s="170">
        <f t="shared" si="46"/>
        <v>40720000</v>
      </c>
      <c r="D312">
        <f t="shared" si="32"/>
        <v>3.2772528366232715E-10</v>
      </c>
      <c r="E312" s="120">
        <f t="shared" si="33"/>
        <v>0</v>
      </c>
      <c r="F312">
        <f t="shared" si="34"/>
        <v>0</v>
      </c>
      <c r="G312" s="188">
        <f t="shared" si="35"/>
        <v>41863789.117750973</v>
      </c>
      <c r="H312">
        <f t="shared" si="36"/>
        <v>3.2772528366232715E-10</v>
      </c>
      <c r="I312" s="120">
        <f t="shared" si="37"/>
        <v>97469544.215582341</v>
      </c>
      <c r="J312" s="129">
        <f t="shared" si="38"/>
        <v>0</v>
      </c>
      <c r="K312" s="188">
        <f t="shared" si="39"/>
        <v>51131414.967389531</v>
      </c>
      <c r="L312">
        <f t="shared" si="40"/>
        <v>3.2772528366232715E-10</v>
      </c>
      <c r="M312" s="120">
        <f t="shared" si="41"/>
        <v>88201918.365943789</v>
      </c>
      <c r="N312" s="129">
        <f t="shared" si="42"/>
        <v>0</v>
      </c>
      <c r="O312" s="188">
        <f t="shared" si="43"/>
        <v>60399040.81702809</v>
      </c>
      <c r="P312">
        <f t="shared" si="44"/>
        <v>3.2772528366232715E-10</v>
      </c>
      <c r="Q312" s="120">
        <f t="shared" si="47"/>
        <v>78934292.516305223</v>
      </c>
      <c r="R312" s="129">
        <f t="shared" si="45"/>
        <v>0</v>
      </c>
    </row>
    <row r="313" spans="2:18" x14ac:dyDescent="0.3">
      <c r="B313" s="157">
        <v>136</v>
      </c>
      <c r="C313" s="170">
        <f t="shared" si="46"/>
        <v>40800000</v>
      </c>
      <c r="D313">
        <f t="shared" si="32"/>
        <v>3.3666905545725693E-10</v>
      </c>
      <c r="E313" s="120">
        <f t="shared" si="33"/>
        <v>0</v>
      </c>
      <c r="F313">
        <f t="shared" si="34"/>
        <v>0</v>
      </c>
      <c r="G313" s="188">
        <f t="shared" si="35"/>
        <v>41863789.117750973</v>
      </c>
      <c r="H313">
        <f t="shared" si="36"/>
        <v>3.3666905545725693E-10</v>
      </c>
      <c r="I313" s="120">
        <f t="shared" si="37"/>
        <v>97469544.215582341</v>
      </c>
      <c r="J313" s="129">
        <f t="shared" si="38"/>
        <v>0</v>
      </c>
      <c r="K313" s="188">
        <f t="shared" si="39"/>
        <v>51131414.967389531</v>
      </c>
      <c r="L313">
        <f t="shared" si="40"/>
        <v>3.3666905545725693E-10</v>
      </c>
      <c r="M313" s="120">
        <f t="shared" si="41"/>
        <v>88201918.365943789</v>
      </c>
      <c r="N313" s="129">
        <f t="shared" si="42"/>
        <v>0</v>
      </c>
      <c r="O313" s="188">
        <f t="shared" si="43"/>
        <v>60399040.81702809</v>
      </c>
      <c r="P313">
        <f t="shared" si="44"/>
        <v>3.3666905545725693E-10</v>
      </c>
      <c r="Q313" s="120">
        <f t="shared" si="47"/>
        <v>78934292.516305223</v>
      </c>
      <c r="R313" s="129">
        <f t="shared" si="45"/>
        <v>0</v>
      </c>
    </row>
    <row r="314" spans="2:18" x14ac:dyDescent="0.3">
      <c r="B314" s="157">
        <v>137</v>
      </c>
      <c r="C314" s="170">
        <f t="shared" si="46"/>
        <v>40880000</v>
      </c>
      <c r="D314">
        <f t="shared" si="32"/>
        <v>3.4583113632063999E-10</v>
      </c>
      <c r="E314" s="120">
        <f t="shared" si="33"/>
        <v>0</v>
      </c>
      <c r="F314">
        <f t="shared" si="34"/>
        <v>0</v>
      </c>
      <c r="G314" s="188">
        <f t="shared" si="35"/>
        <v>41863789.117750973</v>
      </c>
      <c r="H314">
        <f t="shared" si="36"/>
        <v>3.4583113632063999E-10</v>
      </c>
      <c r="I314" s="120">
        <f t="shared" si="37"/>
        <v>97469544.215582341</v>
      </c>
      <c r="J314" s="129">
        <f t="shared" si="38"/>
        <v>0</v>
      </c>
      <c r="K314" s="188">
        <f t="shared" si="39"/>
        <v>51131414.967389531</v>
      </c>
      <c r="L314">
        <f t="shared" si="40"/>
        <v>3.4583113632063999E-10</v>
      </c>
      <c r="M314" s="120">
        <f t="shared" si="41"/>
        <v>88201918.365943789</v>
      </c>
      <c r="N314" s="129">
        <f t="shared" si="42"/>
        <v>0</v>
      </c>
      <c r="O314" s="188">
        <f t="shared" si="43"/>
        <v>60399040.81702809</v>
      </c>
      <c r="P314">
        <f t="shared" si="44"/>
        <v>3.4583113632063999E-10</v>
      </c>
      <c r="Q314" s="120">
        <f t="shared" si="47"/>
        <v>78934292.516305223</v>
      </c>
      <c r="R314" s="129">
        <f t="shared" si="45"/>
        <v>0</v>
      </c>
    </row>
    <row r="315" spans="2:18" x14ac:dyDescent="0.3">
      <c r="B315" s="157">
        <v>138</v>
      </c>
      <c r="C315" s="170">
        <f t="shared" si="46"/>
        <v>40960000</v>
      </c>
      <c r="D315">
        <f t="shared" si="32"/>
        <v>3.5521608334514694E-10</v>
      </c>
      <c r="E315" s="120">
        <f t="shared" si="33"/>
        <v>0</v>
      </c>
      <c r="F315">
        <f t="shared" si="34"/>
        <v>0</v>
      </c>
      <c r="G315" s="188">
        <f t="shared" si="35"/>
        <v>41863789.117750973</v>
      </c>
      <c r="H315">
        <f t="shared" si="36"/>
        <v>3.5521608334514694E-10</v>
      </c>
      <c r="I315" s="120">
        <f t="shared" si="37"/>
        <v>97469544.215582341</v>
      </c>
      <c r="J315" s="129">
        <f t="shared" si="38"/>
        <v>0</v>
      </c>
      <c r="K315" s="188">
        <f t="shared" si="39"/>
        <v>51131414.967389531</v>
      </c>
      <c r="L315">
        <f t="shared" si="40"/>
        <v>3.5521608334514694E-10</v>
      </c>
      <c r="M315" s="120">
        <f t="shared" si="41"/>
        <v>88201918.365943789</v>
      </c>
      <c r="N315" s="129">
        <f t="shared" si="42"/>
        <v>0</v>
      </c>
      <c r="O315" s="188">
        <f t="shared" si="43"/>
        <v>60399040.81702809</v>
      </c>
      <c r="P315">
        <f t="shared" si="44"/>
        <v>3.5521608334514694E-10</v>
      </c>
      <c r="Q315" s="120">
        <f t="shared" si="47"/>
        <v>78934292.516305223</v>
      </c>
      <c r="R315" s="129">
        <f t="shared" si="45"/>
        <v>0</v>
      </c>
    </row>
    <row r="316" spans="2:18" x14ac:dyDescent="0.3">
      <c r="B316" s="157">
        <v>139</v>
      </c>
      <c r="C316" s="170">
        <f t="shared" si="46"/>
        <v>41040000</v>
      </c>
      <c r="D316">
        <f t="shared" si="32"/>
        <v>3.6482852697075441E-10</v>
      </c>
      <c r="E316" s="120">
        <f t="shared" si="33"/>
        <v>0</v>
      </c>
      <c r="F316">
        <f t="shared" si="34"/>
        <v>0</v>
      </c>
      <c r="G316" s="188">
        <f t="shared" si="35"/>
        <v>41863789.117750973</v>
      </c>
      <c r="H316">
        <f t="shared" si="36"/>
        <v>3.6482852697075441E-10</v>
      </c>
      <c r="I316" s="120">
        <f t="shared" si="37"/>
        <v>97469544.215582341</v>
      </c>
      <c r="J316" s="129">
        <f t="shared" si="38"/>
        <v>0</v>
      </c>
      <c r="K316" s="188">
        <f t="shared" si="39"/>
        <v>51131414.967389531</v>
      </c>
      <c r="L316">
        <f t="shared" si="40"/>
        <v>3.6482852697075441E-10</v>
      </c>
      <c r="M316" s="120">
        <f t="shared" si="41"/>
        <v>88201918.365943789</v>
      </c>
      <c r="N316" s="129">
        <f t="shared" si="42"/>
        <v>0</v>
      </c>
      <c r="O316" s="188">
        <f t="shared" si="43"/>
        <v>60399040.81702809</v>
      </c>
      <c r="P316">
        <f t="shared" si="44"/>
        <v>3.6482852697075441E-10</v>
      </c>
      <c r="Q316" s="120">
        <f t="shared" si="47"/>
        <v>78934292.516305223</v>
      </c>
      <c r="R316" s="129">
        <f t="shared" si="45"/>
        <v>0</v>
      </c>
    </row>
    <row r="317" spans="2:18" x14ac:dyDescent="0.3">
      <c r="B317" s="157">
        <v>140</v>
      </c>
      <c r="C317" s="170">
        <f t="shared" si="46"/>
        <v>41120000</v>
      </c>
      <c r="D317">
        <f t="shared" si="32"/>
        <v>3.7467317157644166E-10</v>
      </c>
      <c r="E317" s="120">
        <f t="shared" si="33"/>
        <v>0</v>
      </c>
      <c r="F317">
        <f t="shared" si="34"/>
        <v>0</v>
      </c>
      <c r="G317" s="188">
        <f t="shared" si="35"/>
        <v>41863789.117750973</v>
      </c>
      <c r="H317">
        <f t="shared" si="36"/>
        <v>3.7467317157644166E-10</v>
      </c>
      <c r="I317" s="120">
        <f t="shared" si="37"/>
        <v>97469544.215582341</v>
      </c>
      <c r="J317" s="129">
        <f t="shared" si="38"/>
        <v>0</v>
      </c>
      <c r="K317" s="188">
        <f t="shared" si="39"/>
        <v>51131414.967389531</v>
      </c>
      <c r="L317">
        <f t="shared" si="40"/>
        <v>3.7467317157644166E-10</v>
      </c>
      <c r="M317" s="120">
        <f t="shared" si="41"/>
        <v>88201918.365943789</v>
      </c>
      <c r="N317" s="129">
        <f t="shared" si="42"/>
        <v>0</v>
      </c>
      <c r="O317" s="188">
        <f t="shared" si="43"/>
        <v>60399040.81702809</v>
      </c>
      <c r="P317">
        <f t="shared" si="44"/>
        <v>3.7467317157644166E-10</v>
      </c>
      <c r="Q317" s="120">
        <f t="shared" si="47"/>
        <v>78934292.516305223</v>
      </c>
      <c r="R317" s="129">
        <f t="shared" si="45"/>
        <v>0</v>
      </c>
    </row>
    <row r="318" spans="2:18" x14ac:dyDescent="0.3">
      <c r="B318" s="157">
        <v>141</v>
      </c>
      <c r="C318" s="170">
        <f t="shared" si="46"/>
        <v>41200000</v>
      </c>
      <c r="D318">
        <f t="shared" si="32"/>
        <v>3.8475479605999328E-10</v>
      </c>
      <c r="E318" s="120">
        <f t="shared" si="33"/>
        <v>0</v>
      </c>
      <c r="F318">
        <f t="shared" si="34"/>
        <v>0</v>
      </c>
      <c r="G318" s="188">
        <f t="shared" si="35"/>
        <v>41863789.117750973</v>
      </c>
      <c r="H318">
        <f t="shared" si="36"/>
        <v>3.8475479605999328E-10</v>
      </c>
      <c r="I318" s="120">
        <f t="shared" si="37"/>
        <v>97469544.215582341</v>
      </c>
      <c r="J318" s="129">
        <f t="shared" si="38"/>
        <v>0</v>
      </c>
      <c r="K318" s="188">
        <f t="shared" si="39"/>
        <v>51131414.967389531</v>
      </c>
      <c r="L318">
        <f t="shared" si="40"/>
        <v>3.8475479605999328E-10</v>
      </c>
      <c r="M318" s="120">
        <f t="shared" si="41"/>
        <v>88201918.365943789</v>
      </c>
      <c r="N318" s="129">
        <f t="shared" si="42"/>
        <v>0</v>
      </c>
      <c r="O318" s="188">
        <f t="shared" si="43"/>
        <v>60399040.81702809</v>
      </c>
      <c r="P318">
        <f t="shared" si="44"/>
        <v>3.8475479605999328E-10</v>
      </c>
      <c r="Q318" s="120">
        <f t="shared" si="47"/>
        <v>78934292.516305223</v>
      </c>
      <c r="R318" s="129">
        <f t="shared" si="45"/>
        <v>0</v>
      </c>
    </row>
    <row r="319" spans="2:18" x14ac:dyDescent="0.3">
      <c r="B319" s="157">
        <v>142</v>
      </c>
      <c r="C319" s="170">
        <f t="shared" si="46"/>
        <v>41280000</v>
      </c>
      <c r="D319">
        <f t="shared" si="32"/>
        <v>3.9507825440534387E-10</v>
      </c>
      <c r="E319" s="120">
        <f t="shared" si="33"/>
        <v>0</v>
      </c>
      <c r="F319">
        <f t="shared" si="34"/>
        <v>0</v>
      </c>
      <c r="G319" s="188">
        <f t="shared" si="35"/>
        <v>41863789.117750973</v>
      </c>
      <c r="H319">
        <f t="shared" si="36"/>
        <v>3.9507825440534387E-10</v>
      </c>
      <c r="I319" s="120">
        <f t="shared" si="37"/>
        <v>97469544.215582341</v>
      </c>
      <c r="J319" s="129">
        <f t="shared" si="38"/>
        <v>0</v>
      </c>
      <c r="K319" s="188">
        <f t="shared" si="39"/>
        <v>51131414.967389531</v>
      </c>
      <c r="L319">
        <f t="shared" si="40"/>
        <v>3.9507825440534387E-10</v>
      </c>
      <c r="M319" s="120">
        <f t="shared" si="41"/>
        <v>88201918.365943789</v>
      </c>
      <c r="N319" s="129">
        <f t="shared" si="42"/>
        <v>0</v>
      </c>
      <c r="O319" s="188">
        <f t="shared" si="43"/>
        <v>60399040.81702809</v>
      </c>
      <c r="P319">
        <f t="shared" si="44"/>
        <v>3.9507825440534387E-10</v>
      </c>
      <c r="Q319" s="120">
        <f t="shared" si="47"/>
        <v>78934292.516305223</v>
      </c>
      <c r="R319" s="129">
        <f t="shared" si="45"/>
        <v>0</v>
      </c>
    </row>
    <row r="320" spans="2:18" x14ac:dyDescent="0.3">
      <c r="B320" s="157">
        <v>143</v>
      </c>
      <c r="C320" s="170">
        <f t="shared" si="46"/>
        <v>41360000</v>
      </c>
      <c r="D320">
        <f t="shared" si="32"/>
        <v>4.0564847623685222E-10</v>
      </c>
      <c r="E320" s="120">
        <f t="shared" si="33"/>
        <v>0</v>
      </c>
      <c r="F320">
        <f t="shared" si="34"/>
        <v>0</v>
      </c>
      <c r="G320" s="188">
        <f t="shared" si="35"/>
        <v>41863789.117750973</v>
      </c>
      <c r="H320">
        <f t="shared" si="36"/>
        <v>4.0564847623685222E-10</v>
      </c>
      <c r="I320" s="120">
        <f t="shared" si="37"/>
        <v>97469544.215582341</v>
      </c>
      <c r="J320" s="129">
        <f t="shared" si="38"/>
        <v>0</v>
      </c>
      <c r="K320" s="188">
        <f t="shared" si="39"/>
        <v>51131414.967389531</v>
      </c>
      <c r="L320">
        <f t="shared" si="40"/>
        <v>4.0564847623685222E-10</v>
      </c>
      <c r="M320" s="120">
        <f t="shared" si="41"/>
        <v>88201918.365943789</v>
      </c>
      <c r="N320" s="129">
        <f t="shared" si="42"/>
        <v>0</v>
      </c>
      <c r="O320" s="188">
        <f t="shared" si="43"/>
        <v>60399040.81702809</v>
      </c>
      <c r="P320">
        <f t="shared" si="44"/>
        <v>4.0564847623685222E-10</v>
      </c>
      <c r="Q320" s="120">
        <f t="shared" si="47"/>
        <v>78934292.516305223</v>
      </c>
      <c r="R320" s="129">
        <f t="shared" si="45"/>
        <v>0</v>
      </c>
    </row>
    <row r="321" spans="2:18" x14ac:dyDescent="0.3">
      <c r="B321" s="157">
        <v>144</v>
      </c>
      <c r="C321" s="170">
        <f t="shared" si="46"/>
        <v>41440000</v>
      </c>
      <c r="D321">
        <f t="shared" si="32"/>
        <v>4.1647046735992102E-10</v>
      </c>
      <c r="E321" s="120">
        <f t="shared" si="33"/>
        <v>0</v>
      </c>
      <c r="F321">
        <f t="shared" si="34"/>
        <v>0</v>
      </c>
      <c r="G321" s="188">
        <f t="shared" si="35"/>
        <v>41863789.117750973</v>
      </c>
      <c r="H321">
        <f t="shared" si="36"/>
        <v>4.1647046735992102E-10</v>
      </c>
      <c r="I321" s="120">
        <f t="shared" si="37"/>
        <v>97469544.215582341</v>
      </c>
      <c r="J321" s="129">
        <f t="shared" si="38"/>
        <v>0</v>
      </c>
      <c r="K321" s="188">
        <f t="shared" si="39"/>
        <v>51131414.967389531</v>
      </c>
      <c r="L321">
        <f t="shared" si="40"/>
        <v>4.1647046735992102E-10</v>
      </c>
      <c r="M321" s="120">
        <f t="shared" si="41"/>
        <v>88201918.365943789</v>
      </c>
      <c r="N321" s="129">
        <f t="shared" si="42"/>
        <v>0</v>
      </c>
      <c r="O321" s="188">
        <f t="shared" si="43"/>
        <v>60399040.81702809</v>
      </c>
      <c r="P321">
        <f t="shared" si="44"/>
        <v>4.1647046735992102E-10</v>
      </c>
      <c r="Q321" s="120">
        <f t="shared" si="47"/>
        <v>78934292.516305223</v>
      </c>
      <c r="R321" s="129">
        <f t="shared" si="45"/>
        <v>0</v>
      </c>
    </row>
    <row r="322" spans="2:18" x14ac:dyDescent="0.3">
      <c r="B322" s="157">
        <v>145</v>
      </c>
      <c r="C322" s="170">
        <f t="shared" si="46"/>
        <v>41520000</v>
      </c>
      <c r="D322">
        <f t="shared" si="32"/>
        <v>4.2754931028733113E-10</v>
      </c>
      <c r="E322" s="120">
        <f t="shared" si="33"/>
        <v>0</v>
      </c>
      <c r="F322">
        <f t="shared" si="34"/>
        <v>0</v>
      </c>
      <c r="G322" s="188">
        <f t="shared" si="35"/>
        <v>41863789.117750973</v>
      </c>
      <c r="H322">
        <f t="shared" si="36"/>
        <v>4.2754931028733113E-10</v>
      </c>
      <c r="I322" s="120">
        <f t="shared" si="37"/>
        <v>97469544.215582341</v>
      </c>
      <c r="J322" s="129">
        <f t="shared" si="38"/>
        <v>0</v>
      </c>
      <c r="K322" s="188">
        <f t="shared" si="39"/>
        <v>51131414.967389531</v>
      </c>
      <c r="L322">
        <f t="shared" si="40"/>
        <v>4.2754931028733113E-10</v>
      </c>
      <c r="M322" s="120">
        <f t="shared" si="41"/>
        <v>88201918.365943789</v>
      </c>
      <c r="N322" s="129">
        <f t="shared" si="42"/>
        <v>0</v>
      </c>
      <c r="O322" s="188">
        <f t="shared" si="43"/>
        <v>60399040.81702809</v>
      </c>
      <c r="P322">
        <f t="shared" si="44"/>
        <v>4.2754931028733113E-10</v>
      </c>
      <c r="Q322" s="120">
        <f t="shared" si="47"/>
        <v>78934292.516305223</v>
      </c>
      <c r="R322" s="129">
        <f t="shared" si="45"/>
        <v>0</v>
      </c>
    </row>
    <row r="323" spans="2:18" x14ac:dyDescent="0.3">
      <c r="B323" s="157">
        <v>146</v>
      </c>
      <c r="C323" s="170">
        <f t="shared" si="46"/>
        <v>41600000</v>
      </c>
      <c r="D323">
        <f t="shared" si="32"/>
        <v>4.388901647506894E-10</v>
      </c>
      <c r="E323" s="120">
        <f t="shared" si="33"/>
        <v>0</v>
      </c>
      <c r="F323">
        <f t="shared" si="34"/>
        <v>0</v>
      </c>
      <c r="G323" s="188">
        <f t="shared" si="35"/>
        <v>41863789.117750973</v>
      </c>
      <c r="H323">
        <f t="shared" si="36"/>
        <v>4.388901647506894E-10</v>
      </c>
      <c r="I323" s="120">
        <f t="shared" si="37"/>
        <v>97469544.215582341</v>
      </c>
      <c r="J323" s="129">
        <f t="shared" si="38"/>
        <v>0</v>
      </c>
      <c r="K323" s="188">
        <f t="shared" si="39"/>
        <v>51131414.967389531</v>
      </c>
      <c r="L323">
        <f t="shared" si="40"/>
        <v>4.388901647506894E-10</v>
      </c>
      <c r="M323" s="120">
        <f t="shared" si="41"/>
        <v>88201918.365943789</v>
      </c>
      <c r="N323" s="129">
        <f t="shared" si="42"/>
        <v>0</v>
      </c>
      <c r="O323" s="188">
        <f t="shared" si="43"/>
        <v>60399040.81702809</v>
      </c>
      <c r="P323">
        <f t="shared" si="44"/>
        <v>4.388901647506894E-10</v>
      </c>
      <c r="Q323" s="120">
        <f t="shared" si="47"/>
        <v>78934292.516305223</v>
      </c>
      <c r="R323" s="129">
        <f t="shared" si="45"/>
        <v>0</v>
      </c>
    </row>
    <row r="324" spans="2:18" x14ac:dyDescent="0.3">
      <c r="B324" s="157">
        <v>147</v>
      </c>
      <c r="C324" s="170">
        <f t="shared" si="46"/>
        <v>41680000</v>
      </c>
      <c r="D324">
        <f t="shared" si="32"/>
        <v>4.5049826819634388E-10</v>
      </c>
      <c r="E324" s="120">
        <f t="shared" si="33"/>
        <v>0</v>
      </c>
      <c r="F324">
        <f t="shared" si="34"/>
        <v>0</v>
      </c>
      <c r="G324" s="188">
        <f t="shared" si="35"/>
        <v>41863789.117750973</v>
      </c>
      <c r="H324">
        <f t="shared" si="36"/>
        <v>4.5049826819634388E-10</v>
      </c>
      <c r="I324" s="120">
        <f t="shared" si="37"/>
        <v>97469544.215582341</v>
      </c>
      <c r="J324" s="129">
        <f t="shared" si="38"/>
        <v>0</v>
      </c>
      <c r="K324" s="188">
        <f t="shared" si="39"/>
        <v>51131414.967389531</v>
      </c>
      <c r="L324">
        <f t="shared" si="40"/>
        <v>4.5049826819634388E-10</v>
      </c>
      <c r="M324" s="120">
        <f t="shared" si="41"/>
        <v>88201918.365943789</v>
      </c>
      <c r="N324" s="129">
        <f t="shared" si="42"/>
        <v>0</v>
      </c>
      <c r="O324" s="188">
        <f t="shared" si="43"/>
        <v>60399040.81702809</v>
      </c>
      <c r="P324">
        <f t="shared" si="44"/>
        <v>4.5049826819634388E-10</v>
      </c>
      <c r="Q324" s="120">
        <f t="shared" si="47"/>
        <v>78934292.516305223</v>
      </c>
      <c r="R324" s="129">
        <f t="shared" si="45"/>
        <v>0</v>
      </c>
    </row>
    <row r="325" spans="2:18" x14ac:dyDescent="0.3">
      <c r="B325" s="157">
        <v>148</v>
      </c>
      <c r="C325" s="170">
        <f t="shared" si="46"/>
        <v>41760000</v>
      </c>
      <c r="D325">
        <f t="shared" si="32"/>
        <v>4.6237893626514247E-10</v>
      </c>
      <c r="E325" s="120">
        <f t="shared" si="33"/>
        <v>0</v>
      </c>
      <c r="F325">
        <f t="shared" si="34"/>
        <v>0</v>
      </c>
      <c r="G325" s="188">
        <f t="shared" si="35"/>
        <v>41863789.117750973</v>
      </c>
      <c r="H325">
        <f t="shared" si="36"/>
        <v>4.6237893626514247E-10</v>
      </c>
      <c r="I325" s="120">
        <f t="shared" si="37"/>
        <v>97469544.215582341</v>
      </c>
      <c r="J325" s="129">
        <f t="shared" si="38"/>
        <v>0</v>
      </c>
      <c r="K325" s="188">
        <f t="shared" si="39"/>
        <v>51131414.967389531</v>
      </c>
      <c r="L325">
        <f t="shared" si="40"/>
        <v>4.6237893626514247E-10</v>
      </c>
      <c r="M325" s="120">
        <f t="shared" si="41"/>
        <v>88201918.365943789</v>
      </c>
      <c r="N325" s="129">
        <f t="shared" si="42"/>
        <v>0</v>
      </c>
      <c r="O325" s="188">
        <f t="shared" si="43"/>
        <v>60399040.81702809</v>
      </c>
      <c r="P325">
        <f t="shared" si="44"/>
        <v>4.6237893626514247E-10</v>
      </c>
      <c r="Q325" s="120">
        <f t="shared" si="47"/>
        <v>78934292.516305223</v>
      </c>
      <c r="R325" s="129">
        <f t="shared" si="45"/>
        <v>0</v>
      </c>
    </row>
    <row r="326" spans="2:18" x14ac:dyDescent="0.3">
      <c r="B326" s="157">
        <v>149</v>
      </c>
      <c r="C326" s="170">
        <f t="shared" si="46"/>
        <v>41840000</v>
      </c>
      <c r="D326">
        <f t="shared" si="32"/>
        <v>4.7453756325537818E-10</v>
      </c>
      <c r="E326" s="120">
        <f t="shared" si="33"/>
        <v>0</v>
      </c>
      <c r="F326">
        <f t="shared" si="34"/>
        <v>0</v>
      </c>
      <c r="G326" s="188">
        <f t="shared" si="35"/>
        <v>41863789.117750973</v>
      </c>
      <c r="H326">
        <f t="shared" si="36"/>
        <v>4.7453756325537818E-10</v>
      </c>
      <c r="I326" s="120">
        <f t="shared" si="37"/>
        <v>97469544.215582341</v>
      </c>
      <c r="J326" s="129">
        <f t="shared" si="38"/>
        <v>0</v>
      </c>
      <c r="K326" s="188">
        <f t="shared" si="39"/>
        <v>51131414.967389531</v>
      </c>
      <c r="L326">
        <f t="shared" si="40"/>
        <v>4.7453756325537818E-10</v>
      </c>
      <c r="M326" s="120">
        <f t="shared" si="41"/>
        <v>88201918.365943789</v>
      </c>
      <c r="N326" s="129">
        <f t="shared" si="42"/>
        <v>0</v>
      </c>
      <c r="O326" s="188">
        <f t="shared" si="43"/>
        <v>60399040.81702809</v>
      </c>
      <c r="P326">
        <f t="shared" si="44"/>
        <v>4.7453756325537818E-10</v>
      </c>
      <c r="Q326" s="120">
        <f t="shared" si="47"/>
        <v>78934292.516305223</v>
      </c>
      <c r="R326" s="129">
        <f t="shared" si="45"/>
        <v>0</v>
      </c>
    </row>
    <row r="327" spans="2:18" x14ac:dyDescent="0.3">
      <c r="B327" s="157">
        <v>150</v>
      </c>
      <c r="C327" s="170">
        <f t="shared" si="46"/>
        <v>41920000</v>
      </c>
      <c r="D327">
        <f t="shared" si="32"/>
        <v>4.8697962256827748E-10</v>
      </c>
      <c r="E327" s="120">
        <f t="shared" si="33"/>
        <v>0</v>
      </c>
      <c r="F327">
        <f t="shared" si="34"/>
        <v>0</v>
      </c>
      <c r="G327" s="188">
        <f t="shared" si="35"/>
        <v>41863789.117750973</v>
      </c>
      <c r="H327">
        <f t="shared" si="36"/>
        <v>0</v>
      </c>
      <c r="I327" s="120">
        <f t="shared" si="37"/>
        <v>97469544.215582341</v>
      </c>
      <c r="J327" s="129">
        <f t="shared" si="38"/>
        <v>0</v>
      </c>
      <c r="K327" s="188">
        <f t="shared" si="39"/>
        <v>51131414.967389531</v>
      </c>
      <c r="L327">
        <f t="shared" si="40"/>
        <v>4.8697962256827748E-10</v>
      </c>
      <c r="M327" s="120">
        <f t="shared" si="41"/>
        <v>88201918.365943789</v>
      </c>
      <c r="N327" s="129">
        <f t="shared" si="42"/>
        <v>0</v>
      </c>
      <c r="O327" s="188">
        <f t="shared" si="43"/>
        <v>60399040.81702809</v>
      </c>
      <c r="P327">
        <f t="shared" si="44"/>
        <v>4.8697962256827748E-10</v>
      </c>
      <c r="Q327" s="120">
        <f t="shared" si="47"/>
        <v>78934292.516305223</v>
      </c>
      <c r="R327" s="129">
        <f t="shared" si="45"/>
        <v>0</v>
      </c>
    </row>
    <row r="328" spans="2:18" x14ac:dyDescent="0.3">
      <c r="B328" s="157">
        <v>151</v>
      </c>
      <c r="C328" s="170">
        <f t="shared" si="46"/>
        <v>42000000</v>
      </c>
      <c r="D328">
        <f t="shared" si="32"/>
        <v>4.9971066713535588E-10</v>
      </c>
      <c r="E328" s="120">
        <f t="shared" si="33"/>
        <v>0</v>
      </c>
      <c r="F328">
        <f t="shared" si="34"/>
        <v>0</v>
      </c>
      <c r="G328" s="188">
        <f t="shared" si="35"/>
        <v>41863789.117750973</v>
      </c>
      <c r="H328">
        <f t="shared" si="36"/>
        <v>0</v>
      </c>
      <c r="I328" s="120">
        <f t="shared" si="37"/>
        <v>97469544.215582341</v>
      </c>
      <c r="J328" s="129">
        <f t="shared" si="38"/>
        <v>0</v>
      </c>
      <c r="K328" s="188">
        <f t="shared" si="39"/>
        <v>51131414.967389531</v>
      </c>
      <c r="L328">
        <f t="shared" si="40"/>
        <v>4.9971066713535588E-10</v>
      </c>
      <c r="M328" s="120">
        <f t="shared" si="41"/>
        <v>88201918.365943789</v>
      </c>
      <c r="N328" s="129">
        <f t="shared" si="42"/>
        <v>0</v>
      </c>
      <c r="O328" s="188">
        <f t="shared" si="43"/>
        <v>60399040.81702809</v>
      </c>
      <c r="P328">
        <f t="shared" si="44"/>
        <v>4.9971066713535588E-10</v>
      </c>
      <c r="Q328" s="120">
        <f t="shared" si="47"/>
        <v>78934292.516305223</v>
      </c>
      <c r="R328" s="129">
        <f t="shared" si="45"/>
        <v>0</v>
      </c>
    </row>
    <row r="329" spans="2:18" x14ac:dyDescent="0.3">
      <c r="B329" s="157">
        <v>152</v>
      </c>
      <c r="C329" s="170">
        <f t="shared" si="46"/>
        <v>42080000</v>
      </c>
      <c r="D329">
        <f t="shared" si="32"/>
        <v>5.1273632982698785E-10</v>
      </c>
      <c r="E329" s="120">
        <f t="shared" si="33"/>
        <v>0</v>
      </c>
      <c r="F329">
        <f t="shared" si="34"/>
        <v>0</v>
      </c>
      <c r="G329" s="188">
        <f t="shared" si="35"/>
        <v>41863789.117750973</v>
      </c>
      <c r="H329">
        <f t="shared" si="36"/>
        <v>0</v>
      </c>
      <c r="I329" s="120">
        <f t="shared" si="37"/>
        <v>97469544.215582341</v>
      </c>
      <c r="J329" s="129">
        <f t="shared" si="38"/>
        <v>0</v>
      </c>
      <c r="K329" s="188">
        <f t="shared" si="39"/>
        <v>51131414.967389531</v>
      </c>
      <c r="L329">
        <f t="shared" si="40"/>
        <v>5.1273632982698785E-10</v>
      </c>
      <c r="M329" s="120">
        <f t="shared" si="41"/>
        <v>88201918.365943789</v>
      </c>
      <c r="N329" s="129">
        <f t="shared" si="42"/>
        <v>0</v>
      </c>
      <c r="O329" s="188">
        <f t="shared" si="43"/>
        <v>60399040.81702809</v>
      </c>
      <c r="P329">
        <f t="shared" si="44"/>
        <v>5.1273632982698785E-10</v>
      </c>
      <c r="Q329" s="120">
        <f t="shared" si="47"/>
        <v>78934292.516305223</v>
      </c>
      <c r="R329" s="129">
        <f t="shared" si="45"/>
        <v>0</v>
      </c>
    </row>
    <row r="330" spans="2:18" x14ac:dyDescent="0.3">
      <c r="B330" s="157">
        <v>153</v>
      </c>
      <c r="C330" s="170">
        <f t="shared" si="46"/>
        <v>42160000</v>
      </c>
      <c r="D330">
        <f t="shared" si="32"/>
        <v>5.2606232384149308E-10</v>
      </c>
      <c r="E330" s="120">
        <f t="shared" si="33"/>
        <v>0</v>
      </c>
      <c r="F330">
        <f t="shared" si="34"/>
        <v>0</v>
      </c>
      <c r="G330" s="188">
        <f t="shared" si="35"/>
        <v>41863789.117750973</v>
      </c>
      <c r="H330">
        <f t="shared" si="36"/>
        <v>0</v>
      </c>
      <c r="I330" s="120">
        <f t="shared" si="37"/>
        <v>97469544.215582341</v>
      </c>
      <c r="J330" s="129">
        <f t="shared" si="38"/>
        <v>0</v>
      </c>
      <c r="K330" s="188">
        <f t="shared" si="39"/>
        <v>51131414.967389531</v>
      </c>
      <c r="L330">
        <f t="shared" si="40"/>
        <v>5.2606232384149308E-10</v>
      </c>
      <c r="M330" s="120">
        <f t="shared" si="41"/>
        <v>88201918.365943789</v>
      </c>
      <c r="N330" s="129">
        <f t="shared" si="42"/>
        <v>0</v>
      </c>
      <c r="O330" s="188">
        <f t="shared" si="43"/>
        <v>60399040.81702809</v>
      </c>
      <c r="P330">
        <f t="shared" si="44"/>
        <v>5.2606232384149308E-10</v>
      </c>
      <c r="Q330" s="120">
        <f t="shared" si="47"/>
        <v>78934292.516305223</v>
      </c>
      <c r="R330" s="129">
        <f t="shared" si="45"/>
        <v>0</v>
      </c>
    </row>
    <row r="331" spans="2:18" x14ac:dyDescent="0.3">
      <c r="B331" s="157">
        <v>154</v>
      </c>
      <c r="C331" s="170">
        <f t="shared" si="46"/>
        <v>42240000</v>
      </c>
      <c r="D331">
        <f t="shared" si="32"/>
        <v>5.3969444307407546E-10</v>
      </c>
      <c r="E331" s="120">
        <f t="shared" si="33"/>
        <v>0</v>
      </c>
      <c r="F331">
        <f t="shared" si="34"/>
        <v>0</v>
      </c>
      <c r="G331" s="188">
        <f t="shared" si="35"/>
        <v>41863789.117750973</v>
      </c>
      <c r="H331">
        <f t="shared" si="36"/>
        <v>0</v>
      </c>
      <c r="I331" s="120">
        <f t="shared" si="37"/>
        <v>97469544.215582341</v>
      </c>
      <c r="J331" s="129">
        <f t="shared" si="38"/>
        <v>0</v>
      </c>
      <c r="K331" s="188">
        <f t="shared" si="39"/>
        <v>51131414.967389531</v>
      </c>
      <c r="L331">
        <f t="shared" si="40"/>
        <v>5.3969444307407546E-10</v>
      </c>
      <c r="M331" s="120">
        <f t="shared" si="41"/>
        <v>88201918.365943789</v>
      </c>
      <c r="N331" s="129">
        <f t="shared" si="42"/>
        <v>0</v>
      </c>
      <c r="O331" s="188">
        <f t="shared" si="43"/>
        <v>60399040.81702809</v>
      </c>
      <c r="P331">
        <f t="shared" si="44"/>
        <v>5.3969444307407546E-10</v>
      </c>
      <c r="Q331" s="120">
        <f t="shared" si="47"/>
        <v>78934292.516305223</v>
      </c>
      <c r="R331" s="129">
        <f t="shared" si="45"/>
        <v>0</v>
      </c>
    </row>
    <row r="332" spans="2:18" x14ac:dyDescent="0.3">
      <c r="B332" s="157">
        <v>155</v>
      </c>
      <c r="C332" s="170">
        <f t="shared" si="46"/>
        <v>42320000</v>
      </c>
      <c r="D332">
        <f t="shared" si="32"/>
        <v>5.5363856246490068E-10</v>
      </c>
      <c r="E332" s="120">
        <f t="shared" si="33"/>
        <v>0</v>
      </c>
      <c r="F332">
        <f t="shared" si="34"/>
        <v>0</v>
      </c>
      <c r="G332" s="188">
        <f t="shared" si="35"/>
        <v>41863789.117750973</v>
      </c>
      <c r="H332">
        <f t="shared" si="36"/>
        <v>0</v>
      </c>
      <c r="I332" s="120">
        <f t="shared" si="37"/>
        <v>97469544.215582341</v>
      </c>
      <c r="J332" s="129">
        <f t="shared" si="38"/>
        <v>0</v>
      </c>
      <c r="K332" s="188">
        <f t="shared" si="39"/>
        <v>51131414.967389531</v>
      </c>
      <c r="L332">
        <f t="shared" si="40"/>
        <v>5.5363856246490068E-10</v>
      </c>
      <c r="M332" s="120">
        <f t="shared" si="41"/>
        <v>88201918.365943789</v>
      </c>
      <c r="N332" s="129">
        <f t="shared" si="42"/>
        <v>0</v>
      </c>
      <c r="O332" s="188">
        <f t="shared" si="43"/>
        <v>60399040.81702809</v>
      </c>
      <c r="P332">
        <f t="shared" si="44"/>
        <v>5.5363856246490068E-10</v>
      </c>
      <c r="Q332" s="120">
        <f t="shared" si="47"/>
        <v>78934292.516305223</v>
      </c>
      <c r="R332" s="129">
        <f t="shared" si="45"/>
        <v>0</v>
      </c>
    </row>
    <row r="333" spans="2:18" x14ac:dyDescent="0.3">
      <c r="B333" s="157">
        <v>156</v>
      </c>
      <c r="C333" s="170">
        <f t="shared" si="46"/>
        <v>42400000</v>
      </c>
      <c r="D333">
        <f t="shared" si="32"/>
        <v>5.679006383256353E-10</v>
      </c>
      <c r="E333" s="120">
        <f t="shared" si="33"/>
        <v>0</v>
      </c>
      <c r="F333">
        <f t="shared" si="34"/>
        <v>0</v>
      </c>
      <c r="G333" s="188">
        <f t="shared" si="35"/>
        <v>41863789.117750973</v>
      </c>
      <c r="H333">
        <f t="shared" si="36"/>
        <v>0</v>
      </c>
      <c r="I333" s="120">
        <f t="shared" si="37"/>
        <v>97469544.215582341</v>
      </c>
      <c r="J333" s="129">
        <f t="shared" si="38"/>
        <v>0</v>
      </c>
      <c r="K333" s="188">
        <f t="shared" si="39"/>
        <v>51131414.967389531</v>
      </c>
      <c r="L333">
        <f t="shared" si="40"/>
        <v>5.679006383256353E-10</v>
      </c>
      <c r="M333" s="120">
        <f t="shared" si="41"/>
        <v>88201918.365943789</v>
      </c>
      <c r="N333" s="129">
        <f t="shared" si="42"/>
        <v>0</v>
      </c>
      <c r="O333" s="188">
        <f t="shared" si="43"/>
        <v>60399040.81702809</v>
      </c>
      <c r="P333">
        <f t="shared" si="44"/>
        <v>5.679006383256353E-10</v>
      </c>
      <c r="Q333" s="120">
        <f t="shared" si="47"/>
        <v>78934292.516305223</v>
      </c>
      <c r="R333" s="129">
        <f t="shared" si="45"/>
        <v>0</v>
      </c>
    </row>
    <row r="334" spans="2:18" x14ac:dyDescent="0.3">
      <c r="B334" s="157">
        <v>157</v>
      </c>
      <c r="C334" s="170">
        <f t="shared" si="46"/>
        <v>42480000</v>
      </c>
      <c r="D334">
        <f t="shared" si="32"/>
        <v>5.8248670864371563E-10</v>
      </c>
      <c r="E334" s="120">
        <f t="shared" si="33"/>
        <v>0</v>
      </c>
      <c r="F334">
        <f t="shared" si="34"/>
        <v>0</v>
      </c>
      <c r="G334" s="188">
        <f t="shared" si="35"/>
        <v>41863789.117750973</v>
      </c>
      <c r="H334">
        <f t="shared" si="36"/>
        <v>0</v>
      </c>
      <c r="I334" s="120">
        <f t="shared" si="37"/>
        <v>97469544.215582341</v>
      </c>
      <c r="J334" s="129">
        <f t="shared" si="38"/>
        <v>0</v>
      </c>
      <c r="K334" s="188">
        <f t="shared" si="39"/>
        <v>51131414.967389531</v>
      </c>
      <c r="L334">
        <f t="shared" si="40"/>
        <v>5.8248670864371563E-10</v>
      </c>
      <c r="M334" s="120">
        <f t="shared" si="41"/>
        <v>88201918.365943789</v>
      </c>
      <c r="N334" s="129">
        <f t="shared" si="42"/>
        <v>0</v>
      </c>
      <c r="O334" s="188">
        <f t="shared" si="43"/>
        <v>60399040.81702809</v>
      </c>
      <c r="P334">
        <f t="shared" si="44"/>
        <v>5.8248670864371563E-10</v>
      </c>
      <c r="Q334" s="120">
        <f t="shared" si="47"/>
        <v>78934292.516305223</v>
      </c>
      <c r="R334" s="129">
        <f t="shared" si="45"/>
        <v>0</v>
      </c>
    </row>
    <row r="335" spans="2:18" x14ac:dyDescent="0.3">
      <c r="B335" s="157">
        <v>158</v>
      </c>
      <c r="C335" s="170">
        <f t="shared" si="46"/>
        <v>42560000</v>
      </c>
      <c r="D335">
        <f t="shared" si="32"/>
        <v>5.9740289336366107E-10</v>
      </c>
      <c r="E335" s="120">
        <f t="shared" si="33"/>
        <v>0</v>
      </c>
      <c r="F335">
        <f t="shared" si="34"/>
        <v>0</v>
      </c>
      <c r="G335" s="188">
        <f t="shared" si="35"/>
        <v>41863789.117750973</v>
      </c>
      <c r="H335">
        <f t="shared" si="36"/>
        <v>0</v>
      </c>
      <c r="I335" s="120">
        <f t="shared" si="37"/>
        <v>97469544.215582341</v>
      </c>
      <c r="J335" s="129">
        <f t="shared" si="38"/>
        <v>0</v>
      </c>
      <c r="K335" s="188">
        <f t="shared" si="39"/>
        <v>51131414.967389531</v>
      </c>
      <c r="L335">
        <f t="shared" si="40"/>
        <v>5.9740289336366107E-10</v>
      </c>
      <c r="M335" s="120">
        <f t="shared" si="41"/>
        <v>88201918.365943789</v>
      </c>
      <c r="N335" s="129">
        <f t="shared" si="42"/>
        <v>0</v>
      </c>
      <c r="O335" s="188">
        <f t="shared" si="43"/>
        <v>60399040.81702809</v>
      </c>
      <c r="P335">
        <f t="shared" si="44"/>
        <v>5.9740289336366107E-10</v>
      </c>
      <c r="Q335" s="120">
        <f t="shared" si="47"/>
        <v>78934292.516305223</v>
      </c>
      <c r="R335" s="129">
        <f t="shared" si="45"/>
        <v>0</v>
      </c>
    </row>
    <row r="336" spans="2:18" x14ac:dyDescent="0.3">
      <c r="B336" s="157">
        <v>159</v>
      </c>
      <c r="C336" s="170">
        <f t="shared" si="46"/>
        <v>42640000</v>
      </c>
      <c r="D336">
        <f t="shared" si="32"/>
        <v>6.1265539464468745E-10</v>
      </c>
      <c r="E336" s="120">
        <f t="shared" si="33"/>
        <v>0</v>
      </c>
      <c r="F336">
        <f t="shared" si="34"/>
        <v>0</v>
      </c>
      <c r="G336" s="188">
        <f t="shared" si="35"/>
        <v>41863789.117750973</v>
      </c>
      <c r="H336">
        <f t="shared" si="36"/>
        <v>0</v>
      </c>
      <c r="I336" s="120">
        <f t="shared" si="37"/>
        <v>97469544.215582341</v>
      </c>
      <c r="J336" s="129">
        <f t="shared" si="38"/>
        <v>0</v>
      </c>
      <c r="K336" s="188">
        <f t="shared" si="39"/>
        <v>51131414.967389531</v>
      </c>
      <c r="L336">
        <f t="shared" si="40"/>
        <v>6.1265539464468745E-10</v>
      </c>
      <c r="M336" s="120">
        <f t="shared" si="41"/>
        <v>88201918.365943789</v>
      </c>
      <c r="N336" s="129">
        <f t="shared" si="42"/>
        <v>0</v>
      </c>
      <c r="O336" s="188">
        <f t="shared" si="43"/>
        <v>60399040.81702809</v>
      </c>
      <c r="P336">
        <f t="shared" si="44"/>
        <v>6.1265539464468745E-10</v>
      </c>
      <c r="Q336" s="120">
        <f t="shared" si="47"/>
        <v>78934292.516305223</v>
      </c>
      <c r="R336" s="129">
        <f t="shared" si="45"/>
        <v>0</v>
      </c>
    </row>
    <row r="337" spans="2:18" x14ac:dyDescent="0.3">
      <c r="B337" s="157">
        <v>160</v>
      </c>
      <c r="C337" s="170">
        <f t="shared" si="46"/>
        <v>42720000</v>
      </c>
      <c r="D337">
        <f t="shared" si="32"/>
        <v>6.2825049709391695E-10</v>
      </c>
      <c r="E337" s="120">
        <f t="shared" si="33"/>
        <v>0</v>
      </c>
      <c r="F337">
        <f t="shared" si="34"/>
        <v>0</v>
      </c>
      <c r="G337" s="188">
        <f t="shared" si="35"/>
        <v>41863789.117750973</v>
      </c>
      <c r="H337">
        <f t="shared" si="36"/>
        <v>0</v>
      </c>
      <c r="I337" s="120">
        <f t="shared" si="37"/>
        <v>97469544.215582341</v>
      </c>
      <c r="J337" s="129">
        <f t="shared" si="38"/>
        <v>0</v>
      </c>
      <c r="K337" s="188">
        <f t="shared" si="39"/>
        <v>51131414.967389531</v>
      </c>
      <c r="L337">
        <f t="shared" si="40"/>
        <v>6.2825049709391695E-10</v>
      </c>
      <c r="M337" s="120">
        <f t="shared" si="41"/>
        <v>88201918.365943789</v>
      </c>
      <c r="N337" s="129">
        <f t="shared" si="42"/>
        <v>0</v>
      </c>
      <c r="O337" s="188">
        <f t="shared" si="43"/>
        <v>60399040.81702809</v>
      </c>
      <c r="P337">
        <f t="shared" si="44"/>
        <v>6.2825049709391695E-10</v>
      </c>
      <c r="Q337" s="120">
        <f t="shared" si="47"/>
        <v>78934292.516305223</v>
      </c>
      <c r="R337" s="129">
        <f t="shared" si="45"/>
        <v>0</v>
      </c>
    </row>
    <row r="338" spans="2:18" x14ac:dyDescent="0.3">
      <c r="B338" s="157">
        <v>161</v>
      </c>
      <c r="C338" s="170">
        <f t="shared" si="46"/>
        <v>42800000</v>
      </c>
      <c r="D338">
        <f t="shared" si="32"/>
        <v>6.4419456797443322E-10</v>
      </c>
      <c r="E338" s="120">
        <f t="shared" si="33"/>
        <v>0</v>
      </c>
      <c r="F338">
        <f t="shared" si="34"/>
        <v>0</v>
      </c>
      <c r="G338" s="188">
        <f t="shared" si="35"/>
        <v>41863789.117750973</v>
      </c>
      <c r="H338">
        <f t="shared" si="36"/>
        <v>0</v>
      </c>
      <c r="I338" s="120">
        <f t="shared" si="37"/>
        <v>97469544.215582341</v>
      </c>
      <c r="J338" s="129">
        <f t="shared" si="38"/>
        <v>0</v>
      </c>
      <c r="K338" s="188">
        <f t="shared" si="39"/>
        <v>51131414.967389531</v>
      </c>
      <c r="L338">
        <f t="shared" si="40"/>
        <v>6.4419456797443322E-10</v>
      </c>
      <c r="M338" s="120">
        <f t="shared" si="41"/>
        <v>88201918.365943789</v>
      </c>
      <c r="N338" s="129">
        <f t="shared" si="42"/>
        <v>0</v>
      </c>
      <c r="O338" s="188">
        <f t="shared" si="43"/>
        <v>60399040.81702809</v>
      </c>
      <c r="P338">
        <f t="shared" si="44"/>
        <v>6.4419456797443322E-10</v>
      </c>
      <c r="Q338" s="120">
        <f t="shared" si="47"/>
        <v>78934292.516305223</v>
      </c>
      <c r="R338" s="129">
        <f t="shared" si="45"/>
        <v>0</v>
      </c>
    </row>
    <row r="339" spans="2:18" x14ac:dyDescent="0.3">
      <c r="B339" s="157">
        <v>162</v>
      </c>
      <c r="C339" s="170">
        <f t="shared" si="46"/>
        <v>42880000</v>
      </c>
      <c r="D339">
        <f t="shared" si="32"/>
        <v>6.6049405738746796E-10</v>
      </c>
      <c r="E339" s="120">
        <f t="shared" si="33"/>
        <v>0</v>
      </c>
      <c r="F339">
        <f t="shared" si="34"/>
        <v>0</v>
      </c>
      <c r="G339" s="188">
        <f t="shared" si="35"/>
        <v>41863789.117750973</v>
      </c>
      <c r="H339">
        <f t="shared" si="36"/>
        <v>0</v>
      </c>
      <c r="I339" s="120">
        <f t="shared" si="37"/>
        <v>97469544.215582341</v>
      </c>
      <c r="J339" s="129">
        <f t="shared" si="38"/>
        <v>0</v>
      </c>
      <c r="K339" s="188">
        <f t="shared" si="39"/>
        <v>51131414.967389531</v>
      </c>
      <c r="L339">
        <f t="shared" si="40"/>
        <v>6.6049405738746796E-10</v>
      </c>
      <c r="M339" s="120">
        <f t="shared" si="41"/>
        <v>88201918.365943789</v>
      </c>
      <c r="N339" s="129">
        <f t="shared" si="42"/>
        <v>0</v>
      </c>
      <c r="O339" s="188">
        <f t="shared" si="43"/>
        <v>60399040.81702809</v>
      </c>
      <c r="P339">
        <f t="shared" si="44"/>
        <v>6.6049405738746796E-10</v>
      </c>
      <c r="Q339" s="120">
        <f t="shared" si="47"/>
        <v>78934292.516305223</v>
      </c>
      <c r="R339" s="129">
        <f t="shared" si="45"/>
        <v>0</v>
      </c>
    </row>
    <row r="340" spans="2:18" x14ac:dyDescent="0.3">
      <c r="B340" s="157">
        <v>163</v>
      </c>
      <c r="C340" s="170">
        <f t="shared" si="46"/>
        <v>42960000</v>
      </c>
      <c r="D340">
        <f t="shared" si="32"/>
        <v>6.7715549842795398E-10</v>
      </c>
      <c r="E340" s="120">
        <f t="shared" si="33"/>
        <v>0</v>
      </c>
      <c r="F340">
        <f t="shared" si="34"/>
        <v>0</v>
      </c>
      <c r="G340" s="188">
        <f t="shared" si="35"/>
        <v>41863789.117750973</v>
      </c>
      <c r="H340">
        <f t="shared" si="36"/>
        <v>0</v>
      </c>
      <c r="I340" s="120">
        <f t="shared" si="37"/>
        <v>97469544.215582341</v>
      </c>
      <c r="J340" s="129">
        <f t="shared" si="38"/>
        <v>0</v>
      </c>
      <c r="K340" s="188">
        <f t="shared" si="39"/>
        <v>51131414.967389531</v>
      </c>
      <c r="L340">
        <f t="shared" si="40"/>
        <v>6.7715549842795398E-10</v>
      </c>
      <c r="M340" s="120">
        <f t="shared" si="41"/>
        <v>88201918.365943789</v>
      </c>
      <c r="N340" s="129">
        <f t="shared" si="42"/>
        <v>0</v>
      </c>
      <c r="O340" s="188">
        <f t="shared" si="43"/>
        <v>60399040.81702809</v>
      </c>
      <c r="P340">
        <f t="shared" si="44"/>
        <v>6.7715549842795398E-10</v>
      </c>
      <c r="Q340" s="120">
        <f t="shared" si="47"/>
        <v>78934292.516305223</v>
      </c>
      <c r="R340" s="129">
        <f t="shared" si="45"/>
        <v>0</v>
      </c>
    </row>
    <row r="341" spans="2:18" x14ac:dyDescent="0.3">
      <c r="B341" s="157">
        <v>164</v>
      </c>
      <c r="C341" s="170">
        <f t="shared" si="46"/>
        <v>43040000</v>
      </c>
      <c r="D341">
        <f t="shared" si="32"/>
        <v>6.9418550731272223E-10</v>
      </c>
      <c r="E341" s="120">
        <f t="shared" si="33"/>
        <v>0</v>
      </c>
      <c r="F341">
        <f t="shared" si="34"/>
        <v>0</v>
      </c>
      <c r="G341" s="188">
        <f t="shared" si="35"/>
        <v>41863789.117750973</v>
      </c>
      <c r="H341">
        <f t="shared" si="36"/>
        <v>0</v>
      </c>
      <c r="I341" s="120">
        <f t="shared" si="37"/>
        <v>97469544.215582341</v>
      </c>
      <c r="J341" s="129">
        <f t="shared" si="38"/>
        <v>0</v>
      </c>
      <c r="K341" s="188">
        <f t="shared" si="39"/>
        <v>51131414.967389531</v>
      </c>
      <c r="L341">
        <f t="shared" si="40"/>
        <v>6.9418550731272223E-10</v>
      </c>
      <c r="M341" s="120">
        <f t="shared" si="41"/>
        <v>88201918.365943789</v>
      </c>
      <c r="N341" s="129">
        <f t="shared" si="42"/>
        <v>0</v>
      </c>
      <c r="O341" s="188">
        <f t="shared" si="43"/>
        <v>60399040.81702809</v>
      </c>
      <c r="P341">
        <f t="shared" si="44"/>
        <v>6.9418550731272223E-10</v>
      </c>
      <c r="Q341" s="120">
        <f t="shared" si="47"/>
        <v>78934292.516305223</v>
      </c>
      <c r="R341" s="129">
        <f t="shared" si="45"/>
        <v>0</v>
      </c>
    </row>
    <row r="342" spans="2:18" x14ac:dyDescent="0.3">
      <c r="B342" s="157">
        <v>165</v>
      </c>
      <c r="C342" s="170">
        <f t="shared" si="46"/>
        <v>43120000</v>
      </c>
      <c r="D342">
        <f t="shared" si="32"/>
        <v>7.1159078348057261E-10</v>
      </c>
      <c r="E342" s="120">
        <f t="shared" si="33"/>
        <v>0</v>
      </c>
      <c r="F342">
        <f t="shared" si="34"/>
        <v>0</v>
      </c>
      <c r="G342" s="188">
        <f t="shared" si="35"/>
        <v>41863789.117750973</v>
      </c>
      <c r="H342">
        <f t="shared" si="36"/>
        <v>0</v>
      </c>
      <c r="I342" s="120">
        <f t="shared" si="37"/>
        <v>97469544.215582341</v>
      </c>
      <c r="J342" s="129">
        <f t="shared" si="38"/>
        <v>0</v>
      </c>
      <c r="K342" s="188">
        <f t="shared" si="39"/>
        <v>51131414.967389531</v>
      </c>
      <c r="L342">
        <f t="shared" si="40"/>
        <v>7.1159078348057261E-10</v>
      </c>
      <c r="M342" s="120">
        <f t="shared" si="41"/>
        <v>88201918.365943789</v>
      </c>
      <c r="N342" s="129">
        <f t="shared" si="42"/>
        <v>0</v>
      </c>
      <c r="O342" s="188">
        <f t="shared" si="43"/>
        <v>60399040.81702809</v>
      </c>
      <c r="P342">
        <f t="shared" si="44"/>
        <v>7.1159078348057261E-10</v>
      </c>
      <c r="Q342" s="120">
        <f t="shared" si="47"/>
        <v>78934292.516305223</v>
      </c>
      <c r="R342" s="129">
        <f t="shared" si="45"/>
        <v>0</v>
      </c>
    </row>
    <row r="343" spans="2:18" x14ac:dyDescent="0.3">
      <c r="B343" s="157">
        <v>166</v>
      </c>
      <c r="C343" s="170">
        <f t="shared" si="46"/>
        <v>43200000</v>
      </c>
      <c r="D343">
        <f t="shared" si="32"/>
        <v>7.2937810966347364E-10</v>
      </c>
      <c r="E343" s="120">
        <f t="shared" si="33"/>
        <v>0</v>
      </c>
      <c r="F343">
        <f t="shared" si="34"/>
        <v>0</v>
      </c>
      <c r="G343" s="188">
        <f t="shared" si="35"/>
        <v>41863789.117750973</v>
      </c>
      <c r="H343">
        <f t="shared" si="36"/>
        <v>0</v>
      </c>
      <c r="I343" s="120">
        <f t="shared" si="37"/>
        <v>97469544.215582341</v>
      </c>
      <c r="J343" s="129">
        <f t="shared" si="38"/>
        <v>0</v>
      </c>
      <c r="K343" s="188">
        <f t="shared" si="39"/>
        <v>51131414.967389531</v>
      </c>
      <c r="L343">
        <f t="shared" si="40"/>
        <v>7.2937810966347364E-10</v>
      </c>
      <c r="M343" s="120">
        <f t="shared" si="41"/>
        <v>88201918.365943789</v>
      </c>
      <c r="N343" s="129">
        <f t="shared" si="42"/>
        <v>0</v>
      </c>
      <c r="O343" s="188">
        <f t="shared" si="43"/>
        <v>60399040.81702809</v>
      </c>
      <c r="P343">
        <f t="shared" si="44"/>
        <v>7.2937810966347364E-10</v>
      </c>
      <c r="Q343" s="120">
        <f t="shared" si="47"/>
        <v>78934292.516305223</v>
      </c>
      <c r="R343" s="129">
        <f t="shared" si="45"/>
        <v>0</v>
      </c>
    </row>
    <row r="344" spans="2:18" x14ac:dyDescent="0.3">
      <c r="B344" s="157">
        <v>167</v>
      </c>
      <c r="C344" s="170">
        <f t="shared" si="46"/>
        <v>43280000</v>
      </c>
      <c r="D344">
        <f t="shared" si="32"/>
        <v>7.4755435192813723E-10</v>
      </c>
      <c r="E344" s="120">
        <f t="shared" si="33"/>
        <v>0</v>
      </c>
      <c r="F344">
        <f t="shared" si="34"/>
        <v>0</v>
      </c>
      <c r="G344" s="188">
        <f t="shared" si="35"/>
        <v>41863789.117750973</v>
      </c>
      <c r="H344">
        <f t="shared" si="36"/>
        <v>0</v>
      </c>
      <c r="I344" s="120">
        <f t="shared" si="37"/>
        <v>97469544.215582341</v>
      </c>
      <c r="J344" s="129">
        <f t="shared" si="38"/>
        <v>0</v>
      </c>
      <c r="K344" s="188">
        <f t="shared" si="39"/>
        <v>51131414.967389531</v>
      </c>
      <c r="L344">
        <f t="shared" si="40"/>
        <v>7.4755435192813723E-10</v>
      </c>
      <c r="M344" s="120">
        <f t="shared" si="41"/>
        <v>88201918.365943789</v>
      </c>
      <c r="N344" s="129">
        <f t="shared" si="42"/>
        <v>0</v>
      </c>
      <c r="O344" s="188">
        <f t="shared" si="43"/>
        <v>60399040.81702809</v>
      </c>
      <c r="P344">
        <f t="shared" si="44"/>
        <v>7.4755435192813723E-10</v>
      </c>
      <c r="Q344" s="120">
        <f t="shared" si="47"/>
        <v>78934292.516305223</v>
      </c>
      <c r="R344" s="129">
        <f t="shared" si="45"/>
        <v>0</v>
      </c>
    </row>
    <row r="345" spans="2:18" x14ac:dyDescent="0.3">
      <c r="B345" s="157">
        <v>168</v>
      </c>
      <c r="C345" s="170">
        <f t="shared" si="46"/>
        <v>43360000</v>
      </c>
      <c r="D345">
        <f t="shared" si="32"/>
        <v>7.6612645968718921E-10</v>
      </c>
      <c r="E345" s="120">
        <f t="shared" si="33"/>
        <v>0</v>
      </c>
      <c r="F345">
        <f t="shared" si="34"/>
        <v>0</v>
      </c>
      <c r="G345" s="188">
        <f t="shared" si="35"/>
        <v>41863789.117750973</v>
      </c>
      <c r="H345">
        <f t="shared" si="36"/>
        <v>0</v>
      </c>
      <c r="I345" s="120">
        <f t="shared" si="37"/>
        <v>97469544.215582341</v>
      </c>
      <c r="J345" s="129">
        <f t="shared" si="38"/>
        <v>0</v>
      </c>
      <c r="K345" s="188">
        <f t="shared" si="39"/>
        <v>51131414.967389531</v>
      </c>
      <c r="L345">
        <f t="shared" si="40"/>
        <v>7.6612645968718921E-10</v>
      </c>
      <c r="M345" s="120">
        <f t="shared" si="41"/>
        <v>88201918.365943789</v>
      </c>
      <c r="N345" s="129">
        <f t="shared" si="42"/>
        <v>0</v>
      </c>
      <c r="O345" s="188">
        <f t="shared" si="43"/>
        <v>60399040.81702809</v>
      </c>
      <c r="P345">
        <f t="shared" si="44"/>
        <v>7.6612645968718921E-10</v>
      </c>
      <c r="Q345" s="120">
        <f t="shared" si="47"/>
        <v>78934292.516305223</v>
      </c>
      <c r="R345" s="129">
        <f t="shared" si="45"/>
        <v>0</v>
      </c>
    </row>
    <row r="346" spans="2:18" x14ac:dyDescent="0.3">
      <c r="B346" s="157">
        <v>169</v>
      </c>
      <c r="C346" s="170">
        <f t="shared" si="46"/>
        <v>43440000</v>
      </c>
      <c r="D346">
        <f t="shared" si="32"/>
        <v>7.8510146567919771E-10</v>
      </c>
      <c r="E346" s="120">
        <f t="shared" si="33"/>
        <v>0</v>
      </c>
      <c r="F346">
        <f t="shared" si="34"/>
        <v>0</v>
      </c>
      <c r="G346" s="188">
        <f t="shared" si="35"/>
        <v>41863789.117750973</v>
      </c>
      <c r="H346">
        <f t="shared" si="36"/>
        <v>0</v>
      </c>
      <c r="I346" s="120">
        <f t="shared" si="37"/>
        <v>97469544.215582341</v>
      </c>
      <c r="J346" s="129">
        <f t="shared" si="38"/>
        <v>0</v>
      </c>
      <c r="K346" s="188">
        <f t="shared" si="39"/>
        <v>51131414.967389531</v>
      </c>
      <c r="L346">
        <f t="shared" si="40"/>
        <v>7.8510146567919771E-10</v>
      </c>
      <c r="M346" s="120">
        <f t="shared" si="41"/>
        <v>88201918.365943789</v>
      </c>
      <c r="N346" s="129">
        <f t="shared" si="42"/>
        <v>0</v>
      </c>
      <c r="O346" s="188">
        <f t="shared" si="43"/>
        <v>60399040.81702809</v>
      </c>
      <c r="P346">
        <f t="shared" si="44"/>
        <v>7.8510146567919771E-10</v>
      </c>
      <c r="Q346" s="120">
        <f t="shared" si="47"/>
        <v>78934292.516305223</v>
      </c>
      <c r="R346" s="129">
        <f t="shared" si="45"/>
        <v>0</v>
      </c>
    </row>
    <row r="347" spans="2:18" x14ac:dyDescent="0.3">
      <c r="B347" s="157">
        <v>170</v>
      </c>
      <c r="C347" s="170">
        <f t="shared" si="46"/>
        <v>43520000</v>
      </c>
      <c r="D347">
        <f t="shared" si="32"/>
        <v>8.0448648591676069E-10</v>
      </c>
      <c r="E347" s="120">
        <f t="shared" si="33"/>
        <v>0</v>
      </c>
      <c r="F347">
        <f t="shared" si="34"/>
        <v>0</v>
      </c>
      <c r="G347" s="188">
        <f t="shared" si="35"/>
        <v>41863789.117750973</v>
      </c>
      <c r="H347">
        <f t="shared" si="36"/>
        <v>0</v>
      </c>
      <c r="I347" s="120">
        <f t="shared" si="37"/>
        <v>97469544.215582341</v>
      </c>
      <c r="J347" s="129">
        <f t="shared" si="38"/>
        <v>0</v>
      </c>
      <c r="K347" s="188">
        <f t="shared" si="39"/>
        <v>51131414.967389531</v>
      </c>
      <c r="L347">
        <f t="shared" si="40"/>
        <v>8.0448648591676069E-10</v>
      </c>
      <c r="M347" s="120">
        <f t="shared" si="41"/>
        <v>88201918.365943789</v>
      </c>
      <c r="N347" s="129">
        <f t="shared" si="42"/>
        <v>0</v>
      </c>
      <c r="O347" s="188">
        <f t="shared" si="43"/>
        <v>60399040.81702809</v>
      </c>
      <c r="P347">
        <f t="shared" si="44"/>
        <v>8.0448648591676069E-10</v>
      </c>
      <c r="Q347" s="120">
        <f t="shared" si="47"/>
        <v>78934292.516305223</v>
      </c>
      <c r="R347" s="129">
        <f t="shared" si="45"/>
        <v>0</v>
      </c>
    </row>
    <row r="348" spans="2:18" x14ac:dyDescent="0.3">
      <c r="B348" s="157">
        <v>171</v>
      </c>
      <c r="C348" s="170">
        <f t="shared" si="46"/>
        <v>43600000</v>
      </c>
      <c r="D348">
        <f t="shared" si="32"/>
        <v>8.2428871960191389E-10</v>
      </c>
      <c r="E348" s="120">
        <f t="shared" si="33"/>
        <v>0</v>
      </c>
      <c r="F348">
        <f t="shared" si="34"/>
        <v>0</v>
      </c>
      <c r="G348" s="188">
        <f t="shared" si="35"/>
        <v>41863789.117750973</v>
      </c>
      <c r="H348">
        <f t="shared" si="36"/>
        <v>0</v>
      </c>
      <c r="I348" s="120">
        <f t="shared" si="37"/>
        <v>97469544.215582341</v>
      </c>
      <c r="J348" s="129">
        <f t="shared" si="38"/>
        <v>0</v>
      </c>
      <c r="K348" s="188">
        <f t="shared" si="39"/>
        <v>51131414.967389531</v>
      </c>
      <c r="L348">
        <f t="shared" si="40"/>
        <v>8.2428871960191389E-10</v>
      </c>
      <c r="M348" s="120">
        <f t="shared" si="41"/>
        <v>88201918.365943789</v>
      </c>
      <c r="N348" s="129">
        <f t="shared" si="42"/>
        <v>0</v>
      </c>
      <c r="O348" s="188">
        <f t="shared" si="43"/>
        <v>60399040.81702809</v>
      </c>
      <c r="P348">
        <f t="shared" si="44"/>
        <v>8.2428871960191389E-10</v>
      </c>
      <c r="Q348" s="120">
        <f t="shared" si="47"/>
        <v>78934292.516305223</v>
      </c>
      <c r="R348" s="129">
        <f t="shared" si="45"/>
        <v>0</v>
      </c>
    </row>
    <row r="349" spans="2:18" x14ac:dyDescent="0.3">
      <c r="B349" s="157">
        <v>172</v>
      </c>
      <c r="C349" s="170">
        <f t="shared" si="46"/>
        <v>43680000</v>
      </c>
      <c r="D349">
        <f t="shared" si="32"/>
        <v>8.4451544900805834E-10</v>
      </c>
      <c r="E349" s="120">
        <f t="shared" si="33"/>
        <v>0</v>
      </c>
      <c r="F349">
        <f t="shared" si="34"/>
        <v>0</v>
      </c>
      <c r="G349" s="188">
        <f t="shared" si="35"/>
        <v>41863789.117750973</v>
      </c>
      <c r="H349">
        <f t="shared" si="36"/>
        <v>0</v>
      </c>
      <c r="I349" s="120">
        <f t="shared" si="37"/>
        <v>97469544.215582341</v>
      </c>
      <c r="J349" s="129">
        <f t="shared" si="38"/>
        <v>0</v>
      </c>
      <c r="K349" s="188">
        <f t="shared" si="39"/>
        <v>51131414.967389531</v>
      </c>
      <c r="L349">
        <f t="shared" si="40"/>
        <v>8.4451544900805834E-10</v>
      </c>
      <c r="M349" s="120">
        <f t="shared" si="41"/>
        <v>88201918.365943789</v>
      </c>
      <c r="N349" s="129">
        <f t="shared" si="42"/>
        <v>0</v>
      </c>
      <c r="O349" s="188">
        <f t="shared" si="43"/>
        <v>60399040.81702809</v>
      </c>
      <c r="P349">
        <f t="shared" si="44"/>
        <v>8.4451544900805834E-10</v>
      </c>
      <c r="Q349" s="120">
        <f t="shared" si="47"/>
        <v>78934292.516305223</v>
      </c>
      <c r="R349" s="129">
        <f t="shared" si="45"/>
        <v>0</v>
      </c>
    </row>
    <row r="350" spans="2:18" x14ac:dyDescent="0.3">
      <c r="B350" s="157">
        <v>173</v>
      </c>
      <c r="C350" s="170">
        <f t="shared" si="46"/>
        <v>43760000</v>
      </c>
      <c r="D350">
        <f t="shared" si="32"/>
        <v>8.6517403932766783E-10</v>
      </c>
      <c r="E350" s="120">
        <f t="shared" si="33"/>
        <v>0</v>
      </c>
      <c r="F350">
        <f t="shared" si="34"/>
        <v>0</v>
      </c>
      <c r="G350" s="188">
        <f t="shared" si="35"/>
        <v>41863789.117750973</v>
      </c>
      <c r="H350">
        <f t="shared" si="36"/>
        <v>0</v>
      </c>
      <c r="I350" s="120">
        <f t="shared" si="37"/>
        <v>97469544.215582341</v>
      </c>
      <c r="J350" s="129">
        <f t="shared" si="38"/>
        <v>0</v>
      </c>
      <c r="K350" s="188">
        <f t="shared" si="39"/>
        <v>51131414.967389531</v>
      </c>
      <c r="L350">
        <f t="shared" si="40"/>
        <v>8.6517403932766783E-10</v>
      </c>
      <c r="M350" s="120">
        <f t="shared" si="41"/>
        <v>88201918.365943789</v>
      </c>
      <c r="N350" s="129">
        <f t="shared" si="42"/>
        <v>0</v>
      </c>
      <c r="O350" s="188">
        <f t="shared" si="43"/>
        <v>60399040.81702809</v>
      </c>
      <c r="P350">
        <f t="shared" si="44"/>
        <v>8.6517403932766783E-10</v>
      </c>
      <c r="Q350" s="120">
        <f t="shared" si="47"/>
        <v>78934292.516305223</v>
      </c>
      <c r="R350" s="129">
        <f t="shared" si="45"/>
        <v>0</v>
      </c>
    </row>
    <row r="351" spans="2:18" x14ac:dyDescent="0.3">
      <c r="B351" s="157">
        <v>174</v>
      </c>
      <c r="C351" s="170">
        <f t="shared" si="46"/>
        <v>43840000</v>
      </c>
      <c r="D351">
        <f t="shared" si="32"/>
        <v>8.8627193848496012E-10</v>
      </c>
      <c r="E351" s="120">
        <f t="shared" si="33"/>
        <v>0</v>
      </c>
      <c r="F351">
        <f t="shared" si="34"/>
        <v>0</v>
      </c>
      <c r="G351" s="188">
        <f t="shared" si="35"/>
        <v>41863789.117750973</v>
      </c>
      <c r="H351">
        <f t="shared" si="36"/>
        <v>0</v>
      </c>
      <c r="I351" s="120">
        <f t="shared" si="37"/>
        <v>97469544.215582341</v>
      </c>
      <c r="J351" s="129">
        <f t="shared" si="38"/>
        <v>0</v>
      </c>
      <c r="K351" s="188">
        <f t="shared" si="39"/>
        <v>51131414.967389531</v>
      </c>
      <c r="L351">
        <f t="shared" si="40"/>
        <v>8.8627193848496012E-10</v>
      </c>
      <c r="M351" s="120">
        <f t="shared" si="41"/>
        <v>88201918.365943789</v>
      </c>
      <c r="N351" s="129">
        <f t="shared" si="42"/>
        <v>0</v>
      </c>
      <c r="O351" s="188">
        <f t="shared" si="43"/>
        <v>60399040.81702809</v>
      </c>
      <c r="P351">
        <f t="shared" si="44"/>
        <v>8.8627193848496012E-10</v>
      </c>
      <c r="Q351" s="120">
        <f t="shared" si="47"/>
        <v>78934292.516305223</v>
      </c>
      <c r="R351" s="129">
        <f t="shared" si="45"/>
        <v>0</v>
      </c>
    </row>
    <row r="352" spans="2:18" x14ac:dyDescent="0.3">
      <c r="B352" s="157">
        <v>175</v>
      </c>
      <c r="C352" s="170">
        <f t="shared" si="46"/>
        <v>43920000</v>
      </c>
      <c r="D352">
        <f t="shared" si="32"/>
        <v>9.0781667691280693E-10</v>
      </c>
      <c r="E352" s="120">
        <f t="shared" si="33"/>
        <v>0</v>
      </c>
      <c r="F352">
        <f t="shared" si="34"/>
        <v>0</v>
      </c>
      <c r="G352" s="188">
        <f t="shared" si="35"/>
        <v>41863789.117750973</v>
      </c>
      <c r="H352">
        <f t="shared" si="36"/>
        <v>0</v>
      </c>
      <c r="I352" s="120">
        <f t="shared" si="37"/>
        <v>97469544.215582341</v>
      </c>
      <c r="J352" s="129">
        <f t="shared" si="38"/>
        <v>0</v>
      </c>
      <c r="K352" s="188">
        <f t="shared" si="39"/>
        <v>51131414.967389531</v>
      </c>
      <c r="L352">
        <f t="shared" si="40"/>
        <v>9.0781667691280693E-10</v>
      </c>
      <c r="M352" s="120">
        <f t="shared" si="41"/>
        <v>88201918.365943789</v>
      </c>
      <c r="N352" s="129">
        <f t="shared" si="42"/>
        <v>0</v>
      </c>
      <c r="O352" s="188">
        <f t="shared" si="43"/>
        <v>60399040.81702809</v>
      </c>
      <c r="P352">
        <f t="shared" si="44"/>
        <v>9.0781667691280693E-10</v>
      </c>
      <c r="Q352" s="120">
        <f t="shared" si="47"/>
        <v>78934292.516305223</v>
      </c>
      <c r="R352" s="129">
        <f t="shared" si="45"/>
        <v>0</v>
      </c>
    </row>
    <row r="353" spans="2:18" x14ac:dyDescent="0.3">
      <c r="B353" s="157">
        <v>176</v>
      </c>
      <c r="C353" s="170">
        <f t="shared" si="46"/>
        <v>44000000</v>
      </c>
      <c r="D353">
        <f t="shared" si="32"/>
        <v>9.2981586729306035E-10</v>
      </c>
      <c r="E353" s="120">
        <f t="shared" si="33"/>
        <v>0</v>
      </c>
      <c r="F353">
        <f t="shared" si="34"/>
        <v>0</v>
      </c>
      <c r="G353" s="188">
        <f t="shared" si="35"/>
        <v>41863789.117750973</v>
      </c>
      <c r="H353">
        <f t="shared" si="36"/>
        <v>0</v>
      </c>
      <c r="I353" s="120">
        <f t="shared" si="37"/>
        <v>97469544.215582341</v>
      </c>
      <c r="J353" s="129">
        <f t="shared" si="38"/>
        <v>0</v>
      </c>
      <c r="K353" s="188">
        <f t="shared" si="39"/>
        <v>51131414.967389531</v>
      </c>
      <c r="L353">
        <f t="shared" si="40"/>
        <v>9.2981586729306035E-10</v>
      </c>
      <c r="M353" s="120">
        <f t="shared" si="41"/>
        <v>88201918.365943789</v>
      </c>
      <c r="N353" s="129">
        <f t="shared" si="42"/>
        <v>0</v>
      </c>
      <c r="O353" s="188">
        <f t="shared" si="43"/>
        <v>60399040.81702809</v>
      </c>
      <c r="P353">
        <f t="shared" si="44"/>
        <v>9.2981586729306035E-10</v>
      </c>
      <c r="Q353" s="120">
        <f t="shared" si="47"/>
        <v>78934292.516305223</v>
      </c>
      <c r="R353" s="129">
        <f t="shared" si="45"/>
        <v>0</v>
      </c>
    </row>
    <row r="354" spans="2:18" x14ac:dyDescent="0.3">
      <c r="B354" s="157">
        <v>177</v>
      </c>
      <c r="C354" s="170">
        <f t="shared" si="46"/>
        <v>44080000</v>
      </c>
      <c r="D354">
        <f t="shared" si="32"/>
        <v>9.5227720425956127E-10</v>
      </c>
      <c r="E354" s="120">
        <f t="shared" si="33"/>
        <v>0</v>
      </c>
      <c r="F354">
        <f t="shared" si="34"/>
        <v>0</v>
      </c>
      <c r="G354" s="188">
        <f t="shared" si="35"/>
        <v>41863789.117750973</v>
      </c>
      <c r="H354">
        <f t="shared" si="36"/>
        <v>0</v>
      </c>
      <c r="I354" s="120">
        <f t="shared" si="37"/>
        <v>97469544.215582341</v>
      </c>
      <c r="J354" s="129">
        <f t="shared" si="38"/>
        <v>0</v>
      </c>
      <c r="K354" s="188">
        <f t="shared" si="39"/>
        <v>51131414.967389531</v>
      </c>
      <c r="L354">
        <f t="shared" si="40"/>
        <v>9.5227720425956127E-10</v>
      </c>
      <c r="M354" s="120">
        <f t="shared" si="41"/>
        <v>88201918.365943789</v>
      </c>
      <c r="N354" s="129">
        <f t="shared" si="42"/>
        <v>0</v>
      </c>
      <c r="O354" s="188">
        <f t="shared" si="43"/>
        <v>60399040.81702809</v>
      </c>
      <c r="P354">
        <f t="shared" si="44"/>
        <v>9.5227720425956127E-10</v>
      </c>
      <c r="Q354" s="120">
        <f t="shared" si="47"/>
        <v>78934292.516305223</v>
      </c>
      <c r="R354" s="129">
        <f t="shared" si="45"/>
        <v>0</v>
      </c>
    </row>
    <row r="355" spans="2:18" x14ac:dyDescent="0.3">
      <c r="B355" s="157">
        <v>178</v>
      </c>
      <c r="C355" s="170">
        <f t="shared" si="46"/>
        <v>44160000</v>
      </c>
      <c r="D355">
        <f t="shared" si="32"/>
        <v>9.7520846406302468E-10</v>
      </c>
      <c r="E355" s="120">
        <f t="shared" si="33"/>
        <v>0</v>
      </c>
      <c r="F355">
        <f t="shared" si="34"/>
        <v>0</v>
      </c>
      <c r="G355" s="188">
        <f t="shared" si="35"/>
        <v>41863789.117750973</v>
      </c>
      <c r="H355">
        <f t="shared" si="36"/>
        <v>0</v>
      </c>
      <c r="I355" s="120">
        <f t="shared" si="37"/>
        <v>97469544.215582341</v>
      </c>
      <c r="J355" s="129">
        <f t="shared" si="38"/>
        <v>0</v>
      </c>
      <c r="K355" s="188">
        <f t="shared" si="39"/>
        <v>51131414.967389531</v>
      </c>
      <c r="L355">
        <f t="shared" si="40"/>
        <v>9.7520846406302468E-10</v>
      </c>
      <c r="M355" s="120">
        <f t="shared" si="41"/>
        <v>88201918.365943789</v>
      </c>
      <c r="N355" s="129">
        <f t="shared" si="42"/>
        <v>0</v>
      </c>
      <c r="O355" s="188">
        <f t="shared" si="43"/>
        <v>60399040.81702809</v>
      </c>
      <c r="P355">
        <f t="shared" si="44"/>
        <v>9.7520846406302468E-10</v>
      </c>
      <c r="Q355" s="120">
        <f t="shared" si="47"/>
        <v>78934292.516305223</v>
      </c>
      <c r="R355" s="129">
        <f t="shared" si="45"/>
        <v>0</v>
      </c>
    </row>
    <row r="356" spans="2:18" x14ac:dyDescent="0.3">
      <c r="B356" s="157">
        <v>179</v>
      </c>
      <c r="C356" s="170">
        <f t="shared" si="46"/>
        <v>44240000</v>
      </c>
      <c r="D356">
        <f t="shared" si="32"/>
        <v>9.9861750419705988E-10</v>
      </c>
      <c r="E356" s="120">
        <f t="shared" si="33"/>
        <v>0</v>
      </c>
      <c r="F356">
        <f t="shared" si="34"/>
        <v>0</v>
      </c>
      <c r="G356" s="188">
        <f t="shared" si="35"/>
        <v>41863789.117750973</v>
      </c>
      <c r="H356">
        <f t="shared" si="36"/>
        <v>0</v>
      </c>
      <c r="I356" s="120">
        <f t="shared" si="37"/>
        <v>97469544.215582341</v>
      </c>
      <c r="J356" s="129">
        <f t="shared" si="38"/>
        <v>0</v>
      </c>
      <c r="K356" s="188">
        <f t="shared" si="39"/>
        <v>51131414.967389531</v>
      </c>
      <c r="L356">
        <f t="shared" si="40"/>
        <v>9.9861750419705988E-10</v>
      </c>
      <c r="M356" s="120">
        <f t="shared" si="41"/>
        <v>88201918.365943789</v>
      </c>
      <c r="N356" s="129">
        <f t="shared" si="42"/>
        <v>0</v>
      </c>
      <c r="O356" s="188">
        <f t="shared" si="43"/>
        <v>60399040.81702809</v>
      </c>
      <c r="P356">
        <f t="shared" si="44"/>
        <v>9.9861750419705988E-10</v>
      </c>
      <c r="Q356" s="120">
        <f t="shared" si="47"/>
        <v>78934292.516305223</v>
      </c>
      <c r="R356" s="129">
        <f t="shared" si="45"/>
        <v>0</v>
      </c>
    </row>
    <row r="357" spans="2:18" x14ac:dyDescent="0.3">
      <c r="B357" s="157">
        <v>180</v>
      </c>
      <c r="C357" s="170">
        <f t="shared" si="46"/>
        <v>44320000</v>
      </c>
      <c r="D357">
        <f t="shared" si="32"/>
        <v>1.0225122629845241E-9</v>
      </c>
      <c r="E357" s="120">
        <f t="shared" si="33"/>
        <v>0</v>
      </c>
      <c r="F357">
        <f t="shared" si="34"/>
        <v>0</v>
      </c>
      <c r="G357" s="188">
        <f t="shared" si="35"/>
        <v>41863789.117750973</v>
      </c>
      <c r="H357">
        <f t="shared" si="36"/>
        <v>0</v>
      </c>
      <c r="I357" s="120">
        <f t="shared" si="37"/>
        <v>97469544.215582341</v>
      </c>
      <c r="J357" s="129">
        <f t="shared" si="38"/>
        <v>0</v>
      </c>
      <c r="K357" s="188">
        <f t="shared" si="39"/>
        <v>51131414.967389531</v>
      </c>
      <c r="L357">
        <f t="shared" si="40"/>
        <v>1.0225122629845241E-9</v>
      </c>
      <c r="M357" s="120">
        <f t="shared" si="41"/>
        <v>88201918.365943789</v>
      </c>
      <c r="N357" s="129">
        <f t="shared" si="42"/>
        <v>0</v>
      </c>
      <c r="O357" s="188">
        <f t="shared" si="43"/>
        <v>60399040.81702809</v>
      </c>
      <c r="P357">
        <f t="shared" si="44"/>
        <v>1.0225122629845241E-9</v>
      </c>
      <c r="Q357" s="120">
        <f t="shared" si="47"/>
        <v>78934292.516305223</v>
      </c>
      <c r="R357" s="129">
        <f t="shared" si="45"/>
        <v>0</v>
      </c>
    </row>
    <row r="358" spans="2:18" x14ac:dyDescent="0.3">
      <c r="B358" s="157">
        <v>181</v>
      </c>
      <c r="C358" s="170">
        <f t="shared" si="46"/>
        <v>44400000</v>
      </c>
      <c r="D358">
        <f t="shared" si="32"/>
        <v>1.0469007591234746E-9</v>
      </c>
      <c r="E358" s="120">
        <f t="shared" si="33"/>
        <v>0</v>
      </c>
      <c r="F358">
        <f t="shared" si="34"/>
        <v>0</v>
      </c>
      <c r="G358" s="188">
        <f t="shared" si="35"/>
        <v>41863789.117750973</v>
      </c>
      <c r="H358">
        <f t="shared" si="36"/>
        <v>0</v>
      </c>
      <c r="I358" s="120">
        <f t="shared" si="37"/>
        <v>97469544.215582341</v>
      </c>
      <c r="J358" s="129">
        <f t="shared" si="38"/>
        <v>0</v>
      </c>
      <c r="K358" s="188">
        <f t="shared" si="39"/>
        <v>51131414.967389531</v>
      </c>
      <c r="L358">
        <f t="shared" si="40"/>
        <v>1.0469007591234746E-9</v>
      </c>
      <c r="M358" s="120">
        <f t="shared" si="41"/>
        <v>88201918.365943789</v>
      </c>
      <c r="N358" s="129">
        <f t="shared" si="42"/>
        <v>0</v>
      </c>
      <c r="O358" s="188">
        <f t="shared" si="43"/>
        <v>60399040.81702809</v>
      </c>
      <c r="P358">
        <f t="shared" si="44"/>
        <v>1.0469007591234746E-9</v>
      </c>
      <c r="Q358" s="120">
        <f t="shared" si="47"/>
        <v>78934292.516305223</v>
      </c>
      <c r="R358" s="129">
        <f t="shared" si="45"/>
        <v>0</v>
      </c>
    </row>
    <row r="359" spans="2:18" x14ac:dyDescent="0.3">
      <c r="B359" s="157">
        <v>182</v>
      </c>
      <c r="C359" s="170">
        <f t="shared" si="46"/>
        <v>44480000</v>
      </c>
      <c r="D359">
        <f t="shared" si="32"/>
        <v>1.0717910911919219E-9</v>
      </c>
      <c r="E359" s="120">
        <f t="shared" si="33"/>
        <v>0</v>
      </c>
      <c r="F359">
        <f t="shared" si="34"/>
        <v>0</v>
      </c>
      <c r="G359" s="188">
        <f t="shared" si="35"/>
        <v>41863789.117750973</v>
      </c>
      <c r="H359">
        <f t="shared" si="36"/>
        <v>0</v>
      </c>
      <c r="I359" s="120">
        <f t="shared" si="37"/>
        <v>97469544.215582341</v>
      </c>
      <c r="J359" s="129">
        <f t="shared" si="38"/>
        <v>0</v>
      </c>
      <c r="K359" s="188">
        <f t="shared" si="39"/>
        <v>51131414.967389531</v>
      </c>
      <c r="L359">
        <f t="shared" si="40"/>
        <v>1.0717910911919219E-9</v>
      </c>
      <c r="M359" s="120">
        <f t="shared" si="41"/>
        <v>88201918.365943789</v>
      </c>
      <c r="N359" s="129">
        <f t="shared" si="42"/>
        <v>0</v>
      </c>
      <c r="O359" s="188">
        <f t="shared" si="43"/>
        <v>60399040.81702809</v>
      </c>
      <c r="P359">
        <f t="shared" si="44"/>
        <v>1.0717910911919219E-9</v>
      </c>
      <c r="Q359" s="120">
        <f t="shared" si="47"/>
        <v>78934292.516305223</v>
      </c>
      <c r="R359" s="129">
        <f t="shared" si="45"/>
        <v>0</v>
      </c>
    </row>
    <row r="360" spans="2:18" x14ac:dyDescent="0.3">
      <c r="B360" s="157">
        <v>183</v>
      </c>
      <c r="C360" s="170">
        <f t="shared" si="46"/>
        <v>44560000</v>
      </c>
      <c r="D360">
        <f t="shared" si="32"/>
        <v>1.0971914371106567E-9</v>
      </c>
      <c r="E360" s="120">
        <f t="shared" si="33"/>
        <v>0</v>
      </c>
      <c r="F360">
        <f t="shared" si="34"/>
        <v>0</v>
      </c>
      <c r="G360" s="188">
        <f t="shared" si="35"/>
        <v>41863789.117750973</v>
      </c>
      <c r="H360">
        <f t="shared" si="36"/>
        <v>0</v>
      </c>
      <c r="I360" s="120">
        <f t="shared" si="37"/>
        <v>97469544.215582341</v>
      </c>
      <c r="J360" s="129">
        <f t="shared" si="38"/>
        <v>0</v>
      </c>
      <c r="K360" s="188">
        <f t="shared" si="39"/>
        <v>51131414.967389531</v>
      </c>
      <c r="L360">
        <f t="shared" si="40"/>
        <v>1.0971914371106567E-9</v>
      </c>
      <c r="M360" s="120">
        <f t="shared" si="41"/>
        <v>88201918.365943789</v>
      </c>
      <c r="N360" s="129">
        <f t="shared" si="42"/>
        <v>0</v>
      </c>
      <c r="O360" s="188">
        <f t="shared" si="43"/>
        <v>60399040.81702809</v>
      </c>
      <c r="P360">
        <f t="shared" si="44"/>
        <v>1.0971914371106567E-9</v>
      </c>
      <c r="Q360" s="120">
        <f t="shared" si="47"/>
        <v>78934292.516305223</v>
      </c>
      <c r="R360" s="129">
        <f t="shared" si="45"/>
        <v>0</v>
      </c>
    </row>
    <row r="361" spans="2:18" x14ac:dyDescent="0.3">
      <c r="B361" s="157">
        <v>184</v>
      </c>
      <c r="C361" s="170">
        <f t="shared" si="46"/>
        <v>44640000</v>
      </c>
      <c r="D361">
        <f t="shared" si="32"/>
        <v>1.1231100535633548E-9</v>
      </c>
      <c r="E361" s="120">
        <f t="shared" si="33"/>
        <v>0</v>
      </c>
      <c r="F361">
        <f t="shared" si="34"/>
        <v>0</v>
      </c>
      <c r="G361" s="188">
        <f t="shared" si="35"/>
        <v>41863789.117750973</v>
      </c>
      <c r="H361">
        <f t="shared" si="36"/>
        <v>0</v>
      </c>
      <c r="I361" s="120">
        <f t="shared" si="37"/>
        <v>97469544.215582341</v>
      </c>
      <c r="J361" s="129">
        <f t="shared" si="38"/>
        <v>0</v>
      </c>
      <c r="K361" s="188">
        <f t="shared" si="39"/>
        <v>51131414.967389531</v>
      </c>
      <c r="L361">
        <f t="shared" si="40"/>
        <v>1.1231100535633548E-9</v>
      </c>
      <c r="M361" s="120">
        <f t="shared" si="41"/>
        <v>88201918.365943789</v>
      </c>
      <c r="N361" s="129">
        <f t="shared" si="42"/>
        <v>0</v>
      </c>
      <c r="O361" s="188">
        <f t="shared" si="43"/>
        <v>60399040.81702809</v>
      </c>
      <c r="P361">
        <f t="shared" si="44"/>
        <v>1.1231100535633548E-9</v>
      </c>
      <c r="Q361" s="120">
        <f t="shared" si="47"/>
        <v>78934292.516305223</v>
      </c>
      <c r="R361" s="129">
        <f t="shared" si="45"/>
        <v>0</v>
      </c>
    </row>
    <row r="362" spans="2:18" x14ac:dyDescent="0.3">
      <c r="B362" s="157">
        <v>185</v>
      </c>
      <c r="C362" s="170">
        <f t="shared" si="46"/>
        <v>44720000</v>
      </c>
      <c r="D362">
        <f t="shared" si="32"/>
        <v>1.1495552753732506E-9</v>
      </c>
      <c r="E362" s="120">
        <f t="shared" si="33"/>
        <v>0</v>
      </c>
      <c r="F362">
        <f t="shared" si="34"/>
        <v>0</v>
      </c>
      <c r="G362" s="188">
        <f t="shared" si="35"/>
        <v>41863789.117750973</v>
      </c>
      <c r="H362">
        <f t="shared" si="36"/>
        <v>0</v>
      </c>
      <c r="I362" s="120">
        <f t="shared" si="37"/>
        <v>97469544.215582341</v>
      </c>
      <c r="J362" s="129">
        <f t="shared" si="38"/>
        <v>0</v>
      </c>
      <c r="K362" s="188">
        <f t="shared" si="39"/>
        <v>51131414.967389531</v>
      </c>
      <c r="L362">
        <f t="shared" si="40"/>
        <v>1.1495552753732506E-9</v>
      </c>
      <c r="M362" s="120">
        <f t="shared" si="41"/>
        <v>88201918.365943789</v>
      </c>
      <c r="N362" s="129">
        <f t="shared" si="42"/>
        <v>0</v>
      </c>
      <c r="O362" s="188">
        <f t="shared" si="43"/>
        <v>60399040.81702809</v>
      </c>
      <c r="P362">
        <f t="shared" si="44"/>
        <v>1.1495552753732506E-9</v>
      </c>
      <c r="Q362" s="120">
        <f t="shared" si="47"/>
        <v>78934292.516305223</v>
      </c>
      <c r="R362" s="129">
        <f t="shared" si="45"/>
        <v>0</v>
      </c>
    </row>
    <row r="363" spans="2:18" x14ac:dyDescent="0.3">
      <c r="B363" s="157">
        <v>186</v>
      </c>
      <c r="C363" s="170">
        <f t="shared" si="46"/>
        <v>44800000</v>
      </c>
      <c r="D363">
        <f t="shared" si="32"/>
        <v>1.176535514835585E-9</v>
      </c>
      <c r="E363" s="120">
        <f t="shared" si="33"/>
        <v>0</v>
      </c>
      <c r="F363">
        <f t="shared" si="34"/>
        <v>0</v>
      </c>
      <c r="G363" s="188">
        <f t="shared" si="35"/>
        <v>41863789.117750973</v>
      </c>
      <c r="H363">
        <f t="shared" si="36"/>
        <v>0</v>
      </c>
      <c r="I363" s="120">
        <f t="shared" si="37"/>
        <v>97469544.215582341</v>
      </c>
      <c r="J363" s="129">
        <f t="shared" si="38"/>
        <v>0</v>
      </c>
      <c r="K363" s="188">
        <f t="shared" si="39"/>
        <v>51131414.967389531</v>
      </c>
      <c r="L363">
        <f t="shared" si="40"/>
        <v>1.176535514835585E-9</v>
      </c>
      <c r="M363" s="120">
        <f t="shared" si="41"/>
        <v>88201918.365943789</v>
      </c>
      <c r="N363" s="129">
        <f t="shared" si="42"/>
        <v>0</v>
      </c>
      <c r="O363" s="188">
        <f t="shared" si="43"/>
        <v>60399040.81702809</v>
      </c>
      <c r="P363">
        <f t="shared" si="44"/>
        <v>1.176535514835585E-9</v>
      </c>
      <c r="Q363" s="120">
        <f t="shared" si="47"/>
        <v>78934292.516305223</v>
      </c>
      <c r="R363" s="129">
        <f t="shared" si="45"/>
        <v>0</v>
      </c>
    </row>
    <row r="364" spans="2:18" x14ac:dyDescent="0.3">
      <c r="B364" s="157">
        <v>187</v>
      </c>
      <c r="C364" s="170">
        <f t="shared" si="46"/>
        <v>44880000</v>
      </c>
      <c r="D364">
        <f t="shared" si="32"/>
        <v>1.2040592610051341E-9</v>
      </c>
      <c r="E364" s="120">
        <f t="shared" si="33"/>
        <v>0</v>
      </c>
      <c r="F364">
        <f t="shared" si="34"/>
        <v>0</v>
      </c>
      <c r="G364" s="188">
        <f t="shared" si="35"/>
        <v>41863789.117750973</v>
      </c>
      <c r="H364">
        <f t="shared" si="36"/>
        <v>0</v>
      </c>
      <c r="I364" s="120">
        <f t="shared" si="37"/>
        <v>97469544.215582341</v>
      </c>
      <c r="J364" s="129">
        <f t="shared" si="38"/>
        <v>0</v>
      </c>
      <c r="K364" s="188">
        <f t="shared" si="39"/>
        <v>51131414.967389531</v>
      </c>
      <c r="L364">
        <f t="shared" si="40"/>
        <v>1.2040592610051341E-9</v>
      </c>
      <c r="M364" s="120">
        <f t="shared" si="41"/>
        <v>88201918.365943789</v>
      </c>
      <c r="N364" s="129">
        <f t="shared" si="42"/>
        <v>0</v>
      </c>
      <c r="O364" s="188">
        <f t="shared" si="43"/>
        <v>60399040.81702809</v>
      </c>
      <c r="P364">
        <f t="shared" si="44"/>
        <v>1.2040592610051341E-9</v>
      </c>
      <c r="Q364" s="120">
        <f t="shared" si="47"/>
        <v>78934292.516305223</v>
      </c>
      <c r="R364" s="129">
        <f t="shared" si="45"/>
        <v>0</v>
      </c>
    </row>
    <row r="365" spans="2:18" x14ac:dyDescent="0.3">
      <c r="B365" s="157">
        <v>188</v>
      </c>
      <c r="C365" s="170">
        <f t="shared" si="46"/>
        <v>44960000</v>
      </c>
      <c r="D365">
        <f t="shared" si="32"/>
        <v>1.2321350789380304E-9</v>
      </c>
      <c r="E365" s="120">
        <f t="shared" si="33"/>
        <v>0</v>
      </c>
      <c r="F365">
        <f t="shared" si="34"/>
        <v>0</v>
      </c>
      <c r="G365" s="188">
        <f t="shared" si="35"/>
        <v>41863789.117750973</v>
      </c>
      <c r="H365">
        <f t="shared" si="36"/>
        <v>0</v>
      </c>
      <c r="I365" s="120">
        <f t="shared" si="37"/>
        <v>97469544.215582341</v>
      </c>
      <c r="J365" s="129">
        <f t="shared" si="38"/>
        <v>0</v>
      </c>
      <c r="K365" s="188">
        <f t="shared" si="39"/>
        <v>51131414.967389531</v>
      </c>
      <c r="L365">
        <f t="shared" si="40"/>
        <v>1.2321350789380304E-9</v>
      </c>
      <c r="M365" s="120">
        <f t="shared" si="41"/>
        <v>88201918.365943789</v>
      </c>
      <c r="N365" s="129">
        <f t="shared" si="42"/>
        <v>0</v>
      </c>
      <c r="O365" s="188">
        <f t="shared" si="43"/>
        <v>60399040.81702809</v>
      </c>
      <c r="P365">
        <f t="shared" si="44"/>
        <v>1.2321350789380304E-9</v>
      </c>
      <c r="Q365" s="120">
        <f t="shared" si="47"/>
        <v>78934292.516305223</v>
      </c>
      <c r="R365" s="129">
        <f t="shared" si="45"/>
        <v>0</v>
      </c>
    </row>
    <row r="366" spans="2:18" x14ac:dyDescent="0.3">
      <c r="B366" s="157">
        <v>189</v>
      </c>
      <c r="C366" s="170">
        <f t="shared" si="46"/>
        <v>45040000</v>
      </c>
      <c r="D366">
        <f t="shared" si="32"/>
        <v>1.2607716088872005E-9</v>
      </c>
      <c r="E366" s="120">
        <f t="shared" si="33"/>
        <v>0</v>
      </c>
      <c r="F366">
        <f t="shared" si="34"/>
        <v>0</v>
      </c>
      <c r="G366" s="188">
        <f t="shared" si="35"/>
        <v>41863789.117750973</v>
      </c>
      <c r="H366">
        <f t="shared" si="36"/>
        <v>0</v>
      </c>
      <c r="I366" s="120">
        <f t="shared" si="37"/>
        <v>97469544.215582341</v>
      </c>
      <c r="J366" s="129">
        <f t="shared" si="38"/>
        <v>0</v>
      </c>
      <c r="K366" s="188">
        <f t="shared" si="39"/>
        <v>51131414.967389531</v>
      </c>
      <c r="L366">
        <f t="shared" si="40"/>
        <v>1.2607716088872005E-9</v>
      </c>
      <c r="M366" s="120">
        <f t="shared" si="41"/>
        <v>88201918.365943789</v>
      </c>
      <c r="N366" s="129">
        <f t="shared" si="42"/>
        <v>0</v>
      </c>
      <c r="O366" s="188">
        <f t="shared" si="43"/>
        <v>60399040.81702809</v>
      </c>
      <c r="P366">
        <f t="shared" si="44"/>
        <v>1.2607716088872005E-9</v>
      </c>
      <c r="Q366" s="120">
        <f t="shared" si="47"/>
        <v>78934292.516305223</v>
      </c>
      <c r="R366" s="129">
        <f t="shared" si="45"/>
        <v>0</v>
      </c>
    </row>
    <row r="367" spans="2:18" x14ac:dyDescent="0.3">
      <c r="B367" s="157">
        <v>190</v>
      </c>
      <c r="C367" s="170">
        <f t="shared" si="46"/>
        <v>45120000</v>
      </c>
      <c r="D367">
        <f t="shared" si="32"/>
        <v>1.2899775654506494E-9</v>
      </c>
      <c r="E367" s="120">
        <f t="shared" si="33"/>
        <v>0</v>
      </c>
      <c r="F367">
        <f t="shared" si="34"/>
        <v>0</v>
      </c>
      <c r="G367" s="188">
        <f t="shared" si="35"/>
        <v>41863789.117750973</v>
      </c>
      <c r="H367">
        <f t="shared" si="36"/>
        <v>0</v>
      </c>
      <c r="I367" s="120">
        <f t="shared" si="37"/>
        <v>97469544.215582341</v>
      </c>
      <c r="J367" s="129">
        <f t="shared" si="38"/>
        <v>0</v>
      </c>
      <c r="K367" s="188">
        <f t="shared" si="39"/>
        <v>51131414.967389531</v>
      </c>
      <c r="L367">
        <f t="shared" si="40"/>
        <v>1.2899775654506494E-9</v>
      </c>
      <c r="M367" s="120">
        <f t="shared" si="41"/>
        <v>88201918.365943789</v>
      </c>
      <c r="N367" s="129">
        <f t="shared" si="42"/>
        <v>0</v>
      </c>
      <c r="O367" s="188">
        <f t="shared" si="43"/>
        <v>60399040.81702809</v>
      </c>
      <c r="P367">
        <f t="shared" si="44"/>
        <v>1.2899775654506494E-9</v>
      </c>
      <c r="Q367" s="120">
        <f t="shared" si="47"/>
        <v>78934292.516305223</v>
      </c>
      <c r="R367" s="129">
        <f t="shared" si="45"/>
        <v>0</v>
      </c>
    </row>
    <row r="368" spans="2:18" x14ac:dyDescent="0.3">
      <c r="B368" s="157">
        <v>191</v>
      </c>
      <c r="C368" s="170">
        <f t="shared" si="46"/>
        <v>45200000</v>
      </c>
      <c r="D368">
        <f t="shared" si="32"/>
        <v>1.3197617366719208E-9</v>
      </c>
      <c r="E368" s="120">
        <f t="shared" si="33"/>
        <v>0</v>
      </c>
      <c r="F368">
        <f t="shared" si="34"/>
        <v>0</v>
      </c>
      <c r="G368" s="188">
        <f t="shared" si="35"/>
        <v>41863789.117750973</v>
      </c>
      <c r="H368">
        <f t="shared" si="36"/>
        <v>0</v>
      </c>
      <c r="I368" s="120">
        <f t="shared" si="37"/>
        <v>97469544.215582341</v>
      </c>
      <c r="J368" s="129">
        <f t="shared" si="38"/>
        <v>0</v>
      </c>
      <c r="K368" s="188">
        <f t="shared" si="39"/>
        <v>51131414.967389531</v>
      </c>
      <c r="L368">
        <f t="shared" si="40"/>
        <v>1.3197617366719208E-9</v>
      </c>
      <c r="M368" s="120">
        <f t="shared" si="41"/>
        <v>88201918.365943789</v>
      </c>
      <c r="N368" s="129">
        <f t="shared" si="42"/>
        <v>0</v>
      </c>
      <c r="O368" s="188">
        <f t="shared" si="43"/>
        <v>60399040.81702809</v>
      </c>
      <c r="P368">
        <f t="shared" si="44"/>
        <v>1.3197617366719208E-9</v>
      </c>
      <c r="Q368" s="120">
        <f t="shared" si="47"/>
        <v>78934292.516305223</v>
      </c>
      <c r="R368" s="129">
        <f t="shared" si="45"/>
        <v>0</v>
      </c>
    </row>
    <row r="369" spans="2:18" x14ac:dyDescent="0.3">
      <c r="B369" s="157">
        <v>192</v>
      </c>
      <c r="C369" s="170">
        <f t="shared" si="46"/>
        <v>45280000</v>
      </c>
      <c r="D369">
        <f t="shared" si="32"/>
        <v>1.350132983091985E-9</v>
      </c>
      <c r="E369" s="120">
        <f t="shared" si="33"/>
        <v>0</v>
      </c>
      <c r="F369">
        <f t="shared" si="34"/>
        <v>0</v>
      </c>
      <c r="G369" s="188">
        <f t="shared" si="35"/>
        <v>41863789.117750973</v>
      </c>
      <c r="H369">
        <f t="shared" si="36"/>
        <v>0</v>
      </c>
      <c r="I369" s="120">
        <f t="shared" si="37"/>
        <v>97469544.215582341</v>
      </c>
      <c r="J369" s="129">
        <f t="shared" si="38"/>
        <v>0</v>
      </c>
      <c r="K369" s="188">
        <f t="shared" si="39"/>
        <v>51131414.967389531</v>
      </c>
      <c r="L369">
        <f t="shared" si="40"/>
        <v>1.350132983091985E-9</v>
      </c>
      <c r="M369" s="120">
        <f t="shared" si="41"/>
        <v>88201918.365943789</v>
      </c>
      <c r="N369" s="129">
        <f t="shared" si="42"/>
        <v>0</v>
      </c>
      <c r="O369" s="188">
        <f t="shared" si="43"/>
        <v>60399040.81702809</v>
      </c>
      <c r="P369">
        <f t="shared" si="44"/>
        <v>1.350132983091985E-9</v>
      </c>
      <c r="Q369" s="120">
        <f t="shared" si="47"/>
        <v>78934292.516305223</v>
      </c>
      <c r="R369" s="129">
        <f t="shared" si="45"/>
        <v>0</v>
      </c>
    </row>
    <row r="370" spans="2:18" x14ac:dyDescent="0.3">
      <c r="B370" s="157">
        <v>193</v>
      </c>
      <c r="C370" s="170">
        <f t="shared" si="46"/>
        <v>45360000</v>
      </c>
      <c r="D370">
        <f t="shared" ref="D370:D433" si="48">_xlfn.NORM.DIST(C370,$C$153,$C$154,FALSE)</f>
        <v>1.3811002367519043E-9</v>
      </c>
      <c r="E370" s="120">
        <f t="shared" ref="E370:E433" si="49">$C$172</f>
        <v>0</v>
      </c>
      <c r="F370">
        <f t="shared" ref="F370:F433" si="50">IF($C$172&gt;$C$171,IF(C370&lt;$C$172,0,D370),IF(C370&gt;$C$172,0,D370))</f>
        <v>0</v>
      </c>
      <c r="G370" s="188">
        <f t="shared" ref="G370:G433" si="51">$H$177</f>
        <v>41863789.117750973</v>
      </c>
      <c r="H370">
        <f t="shared" ref="H370:H433" si="52">IF($H$177&gt;$C$171,IF(C370&lt;$H$177,0,D370),IF(C370&gt;$H$177,0,D370))</f>
        <v>0</v>
      </c>
      <c r="I370" s="120">
        <f t="shared" ref="I370:I433" si="53">$J$177</f>
        <v>97469544.215582341</v>
      </c>
      <c r="J370" s="129">
        <f t="shared" ref="J370:J433" si="54">IF($J$177&gt;$C$171,IF(C370&lt;$J$177,0,D370),IF(C370&gt;$J$177,0,D370))</f>
        <v>0</v>
      </c>
      <c r="K370" s="188">
        <f t="shared" ref="K370:K433" si="55">$L$177</f>
        <v>51131414.967389531</v>
      </c>
      <c r="L370">
        <f t="shared" ref="L370:L433" si="56">IF($L$177&gt;$C$171,IF(C370&lt;$L$177,0,D370),IF(C370&gt;$L$177,0,D370))</f>
        <v>1.3811002367519043E-9</v>
      </c>
      <c r="M370" s="120">
        <f t="shared" ref="M370:M433" si="57">$N$177</f>
        <v>88201918.365943789</v>
      </c>
      <c r="N370" s="129">
        <f t="shared" ref="N370:N433" si="58">IF($N$177&gt;$C$171,IF(C370&lt;$N$177,0,D370),IF(C370&gt;$N$177,0,D370))</f>
        <v>0</v>
      </c>
      <c r="O370" s="188">
        <f t="shared" ref="O370:O433" si="59">$P$177</f>
        <v>60399040.81702809</v>
      </c>
      <c r="P370">
        <f t="shared" ref="P370:P433" si="60">IF($P$177&gt;$C$171,IF(C370&lt;$P$177,0,D370),IF(C370&gt;$P$177,0,D370))</f>
        <v>1.3811002367519043E-9</v>
      </c>
      <c r="Q370" s="120">
        <f t="shared" si="47"/>
        <v>78934292.516305223</v>
      </c>
      <c r="R370" s="129">
        <f t="shared" ref="R370:R433" si="61">IF($R$177&gt;$C$171,IF(C370&lt;$R$177,0,D370),IF(C370&gt;$R$177,0,D370))</f>
        <v>0</v>
      </c>
    </row>
    <row r="371" spans="2:18" x14ac:dyDescent="0.3">
      <c r="B371" s="157">
        <v>194</v>
      </c>
      <c r="C371" s="170">
        <f t="shared" ref="C371:C434" si="62">C370+$C$173</f>
        <v>45440000</v>
      </c>
      <c r="D371">
        <f t="shared" si="48"/>
        <v>1.4126725001455408E-9</v>
      </c>
      <c r="E371" s="120">
        <f t="shared" si="49"/>
        <v>0</v>
      </c>
      <c r="F371">
        <f t="shared" si="50"/>
        <v>0</v>
      </c>
      <c r="G371" s="188">
        <f t="shared" si="51"/>
        <v>41863789.117750973</v>
      </c>
      <c r="H371">
        <f t="shared" si="52"/>
        <v>0</v>
      </c>
      <c r="I371" s="120">
        <f t="shared" si="53"/>
        <v>97469544.215582341</v>
      </c>
      <c r="J371" s="129">
        <f t="shared" si="54"/>
        <v>0</v>
      </c>
      <c r="K371" s="188">
        <f t="shared" si="55"/>
        <v>51131414.967389531</v>
      </c>
      <c r="L371">
        <f t="shared" si="56"/>
        <v>1.4126725001455408E-9</v>
      </c>
      <c r="M371" s="120">
        <f t="shared" si="57"/>
        <v>88201918.365943789</v>
      </c>
      <c r="N371" s="129">
        <f t="shared" si="58"/>
        <v>0</v>
      </c>
      <c r="O371" s="188">
        <f t="shared" si="59"/>
        <v>60399040.81702809</v>
      </c>
      <c r="P371">
        <f t="shared" si="60"/>
        <v>1.4126725001455408E-9</v>
      </c>
      <c r="Q371" s="120">
        <f t="shared" ref="Q371:Q434" si="63">$R$177</f>
        <v>78934292.516305223</v>
      </c>
      <c r="R371" s="129">
        <f t="shared" si="61"/>
        <v>0</v>
      </c>
    </row>
    <row r="372" spans="2:18" x14ac:dyDescent="0.3">
      <c r="B372" s="157">
        <v>195</v>
      </c>
      <c r="C372" s="170">
        <f t="shared" si="62"/>
        <v>45520000</v>
      </c>
      <c r="D372">
        <f t="shared" si="48"/>
        <v>1.444858845121686E-9</v>
      </c>
      <c r="E372" s="120">
        <f t="shared" si="49"/>
        <v>0</v>
      </c>
      <c r="F372">
        <f t="shared" si="50"/>
        <v>0</v>
      </c>
      <c r="G372" s="188">
        <f t="shared" si="51"/>
        <v>41863789.117750973</v>
      </c>
      <c r="H372">
        <f t="shared" si="52"/>
        <v>0</v>
      </c>
      <c r="I372" s="120">
        <f t="shared" si="53"/>
        <v>97469544.215582341</v>
      </c>
      <c r="J372" s="129">
        <f t="shared" si="54"/>
        <v>0</v>
      </c>
      <c r="K372" s="188">
        <f t="shared" si="55"/>
        <v>51131414.967389531</v>
      </c>
      <c r="L372">
        <f t="shared" si="56"/>
        <v>1.444858845121686E-9</v>
      </c>
      <c r="M372" s="120">
        <f t="shared" si="57"/>
        <v>88201918.365943789</v>
      </c>
      <c r="N372" s="129">
        <f t="shared" si="58"/>
        <v>0</v>
      </c>
      <c r="O372" s="188">
        <f t="shared" si="59"/>
        <v>60399040.81702809</v>
      </c>
      <c r="P372">
        <f t="shared" si="60"/>
        <v>1.444858845121686E-9</v>
      </c>
      <c r="Q372" s="120">
        <f t="shared" si="63"/>
        <v>78934292.516305223</v>
      </c>
      <c r="R372" s="129">
        <f t="shared" si="61"/>
        <v>0</v>
      </c>
    </row>
    <row r="373" spans="2:18" x14ac:dyDescent="0.3">
      <c r="B373" s="157">
        <v>196</v>
      </c>
      <c r="C373" s="170">
        <f t="shared" si="62"/>
        <v>45600000</v>
      </c>
      <c r="D373">
        <f t="shared" si="48"/>
        <v>1.4776684117348863E-9</v>
      </c>
      <c r="E373" s="120">
        <f t="shared" si="49"/>
        <v>0</v>
      </c>
      <c r="F373">
        <f t="shared" si="50"/>
        <v>0</v>
      </c>
      <c r="G373" s="188">
        <f t="shared" si="51"/>
        <v>41863789.117750973</v>
      </c>
      <c r="H373">
        <f t="shared" si="52"/>
        <v>0</v>
      </c>
      <c r="I373" s="120">
        <f t="shared" si="53"/>
        <v>97469544.215582341</v>
      </c>
      <c r="J373" s="129">
        <f t="shared" si="54"/>
        <v>0</v>
      </c>
      <c r="K373" s="188">
        <f t="shared" si="55"/>
        <v>51131414.967389531</v>
      </c>
      <c r="L373">
        <f t="shared" si="56"/>
        <v>1.4776684117348863E-9</v>
      </c>
      <c r="M373" s="120">
        <f t="shared" si="57"/>
        <v>88201918.365943789</v>
      </c>
      <c r="N373" s="129">
        <f t="shared" si="58"/>
        <v>0</v>
      </c>
      <c r="O373" s="188">
        <f t="shared" si="59"/>
        <v>60399040.81702809</v>
      </c>
      <c r="P373">
        <f t="shared" si="60"/>
        <v>1.4776684117348863E-9</v>
      </c>
      <c r="Q373" s="120">
        <f t="shared" si="63"/>
        <v>78934292.516305223</v>
      </c>
      <c r="R373" s="129">
        <f t="shared" si="61"/>
        <v>0</v>
      </c>
    </row>
    <row r="374" spans="2:18" x14ac:dyDescent="0.3">
      <c r="B374" s="157">
        <v>197</v>
      </c>
      <c r="C374" s="170">
        <f t="shared" si="62"/>
        <v>45680000</v>
      </c>
      <c r="D374">
        <f t="shared" si="48"/>
        <v>1.5111104070443761E-9</v>
      </c>
      <c r="E374" s="120">
        <f t="shared" si="49"/>
        <v>0</v>
      </c>
      <c r="F374">
        <f t="shared" si="50"/>
        <v>0</v>
      </c>
      <c r="G374" s="188">
        <f t="shared" si="51"/>
        <v>41863789.117750973</v>
      </c>
      <c r="H374">
        <f t="shared" si="52"/>
        <v>0</v>
      </c>
      <c r="I374" s="120">
        <f t="shared" si="53"/>
        <v>97469544.215582341</v>
      </c>
      <c r="J374" s="129">
        <f t="shared" si="54"/>
        <v>0</v>
      </c>
      <c r="K374" s="188">
        <f t="shared" si="55"/>
        <v>51131414.967389531</v>
      </c>
      <c r="L374">
        <f t="shared" si="56"/>
        <v>1.5111104070443761E-9</v>
      </c>
      <c r="M374" s="120">
        <f t="shared" si="57"/>
        <v>88201918.365943789</v>
      </c>
      <c r="N374" s="129">
        <f t="shared" si="58"/>
        <v>0</v>
      </c>
      <c r="O374" s="188">
        <f t="shared" si="59"/>
        <v>60399040.81702809</v>
      </c>
      <c r="P374">
        <f t="shared" si="60"/>
        <v>1.5111104070443761E-9</v>
      </c>
      <c r="Q374" s="120">
        <f t="shared" si="63"/>
        <v>78934292.516305223</v>
      </c>
      <c r="R374" s="129">
        <f t="shared" si="61"/>
        <v>0</v>
      </c>
    </row>
    <row r="375" spans="2:18" x14ac:dyDescent="0.3">
      <c r="B375" s="157">
        <v>198</v>
      </c>
      <c r="C375" s="170">
        <f t="shared" si="62"/>
        <v>45760000</v>
      </c>
      <c r="D375">
        <f t="shared" si="48"/>
        <v>1.5451941038604186E-9</v>
      </c>
      <c r="E375" s="120">
        <f t="shared" si="49"/>
        <v>0</v>
      </c>
      <c r="F375">
        <f t="shared" si="50"/>
        <v>0</v>
      </c>
      <c r="G375" s="188">
        <f t="shared" si="51"/>
        <v>41863789.117750973</v>
      </c>
      <c r="H375">
        <f t="shared" si="52"/>
        <v>0</v>
      </c>
      <c r="I375" s="120">
        <f t="shared" si="53"/>
        <v>97469544.215582341</v>
      </c>
      <c r="J375" s="129">
        <f t="shared" si="54"/>
        <v>0</v>
      </c>
      <c r="K375" s="188">
        <f t="shared" si="55"/>
        <v>51131414.967389531</v>
      </c>
      <c r="L375">
        <f t="shared" si="56"/>
        <v>1.5451941038604186E-9</v>
      </c>
      <c r="M375" s="120">
        <f t="shared" si="57"/>
        <v>88201918.365943789</v>
      </c>
      <c r="N375" s="129">
        <f t="shared" si="58"/>
        <v>0</v>
      </c>
      <c r="O375" s="188">
        <f t="shared" si="59"/>
        <v>60399040.81702809</v>
      </c>
      <c r="P375">
        <f t="shared" si="60"/>
        <v>1.5451941038604186E-9</v>
      </c>
      <c r="Q375" s="120">
        <f t="shared" si="63"/>
        <v>78934292.516305223</v>
      </c>
      <c r="R375" s="129">
        <f t="shared" si="61"/>
        <v>0</v>
      </c>
    </row>
    <row r="376" spans="2:18" x14ac:dyDescent="0.3">
      <c r="B376" s="157">
        <v>199</v>
      </c>
      <c r="C376" s="170">
        <f t="shared" si="62"/>
        <v>45840000</v>
      </c>
      <c r="D376">
        <f t="shared" si="48"/>
        <v>1.5799288394374793E-9</v>
      </c>
      <c r="E376" s="120">
        <f t="shared" si="49"/>
        <v>0</v>
      </c>
      <c r="F376">
        <f t="shared" si="50"/>
        <v>0</v>
      </c>
      <c r="G376" s="188">
        <f t="shared" si="51"/>
        <v>41863789.117750973</v>
      </c>
      <c r="H376">
        <f t="shared" si="52"/>
        <v>0</v>
      </c>
      <c r="I376" s="120">
        <f t="shared" si="53"/>
        <v>97469544.215582341</v>
      </c>
      <c r="J376" s="129">
        <f t="shared" si="54"/>
        <v>0</v>
      </c>
      <c r="K376" s="188">
        <f t="shared" si="55"/>
        <v>51131414.967389531</v>
      </c>
      <c r="L376">
        <f t="shared" si="56"/>
        <v>1.5799288394374793E-9</v>
      </c>
      <c r="M376" s="120">
        <f t="shared" si="57"/>
        <v>88201918.365943789</v>
      </c>
      <c r="N376" s="129">
        <f t="shared" si="58"/>
        <v>0</v>
      </c>
      <c r="O376" s="188">
        <f t="shared" si="59"/>
        <v>60399040.81702809</v>
      </c>
      <c r="P376">
        <f t="shared" si="60"/>
        <v>1.5799288394374793E-9</v>
      </c>
      <c r="Q376" s="120">
        <f t="shared" si="63"/>
        <v>78934292.516305223</v>
      </c>
      <c r="R376" s="129">
        <f t="shared" si="61"/>
        <v>0</v>
      </c>
    </row>
    <row r="377" spans="2:18" x14ac:dyDescent="0.3">
      <c r="B377" s="157">
        <v>200</v>
      </c>
      <c r="C377" s="170">
        <f t="shared" si="62"/>
        <v>45920000</v>
      </c>
      <c r="D377">
        <f t="shared" si="48"/>
        <v>1.6153240141135763E-9</v>
      </c>
      <c r="E377" s="120">
        <f t="shared" si="49"/>
        <v>0</v>
      </c>
      <c r="F377">
        <f t="shared" si="50"/>
        <v>0</v>
      </c>
      <c r="G377" s="188">
        <f t="shared" si="51"/>
        <v>41863789.117750973</v>
      </c>
      <c r="H377">
        <f t="shared" si="52"/>
        <v>0</v>
      </c>
      <c r="I377" s="120">
        <f t="shared" si="53"/>
        <v>97469544.215582341</v>
      </c>
      <c r="J377" s="129">
        <f t="shared" si="54"/>
        <v>0</v>
      </c>
      <c r="K377" s="188">
        <f t="shared" si="55"/>
        <v>51131414.967389531</v>
      </c>
      <c r="L377">
        <f t="shared" si="56"/>
        <v>1.6153240141135763E-9</v>
      </c>
      <c r="M377" s="120">
        <f t="shared" si="57"/>
        <v>88201918.365943789</v>
      </c>
      <c r="N377" s="129">
        <f t="shared" si="58"/>
        <v>0</v>
      </c>
      <c r="O377" s="188">
        <f t="shared" si="59"/>
        <v>60399040.81702809</v>
      </c>
      <c r="P377">
        <f t="shared" si="60"/>
        <v>1.6153240141135763E-9</v>
      </c>
      <c r="Q377" s="120">
        <f t="shared" si="63"/>
        <v>78934292.516305223</v>
      </c>
      <c r="R377" s="129">
        <f t="shared" si="61"/>
        <v>0</v>
      </c>
    </row>
    <row r="378" spans="2:18" x14ac:dyDescent="0.3">
      <c r="B378" s="157">
        <v>201</v>
      </c>
      <c r="C378" s="170">
        <f t="shared" si="62"/>
        <v>46000000</v>
      </c>
      <c r="D378">
        <f t="shared" si="48"/>
        <v>1.6513890898952437E-9</v>
      </c>
      <c r="E378" s="120">
        <f t="shared" si="49"/>
        <v>0</v>
      </c>
      <c r="F378">
        <f t="shared" si="50"/>
        <v>0</v>
      </c>
      <c r="G378" s="188">
        <f t="shared" si="51"/>
        <v>41863789.117750973</v>
      </c>
      <c r="H378">
        <f t="shared" si="52"/>
        <v>0</v>
      </c>
      <c r="I378" s="120">
        <f t="shared" si="53"/>
        <v>97469544.215582341</v>
      </c>
      <c r="J378" s="129">
        <f t="shared" si="54"/>
        <v>0</v>
      </c>
      <c r="K378" s="188">
        <f t="shared" si="55"/>
        <v>51131414.967389531</v>
      </c>
      <c r="L378">
        <f t="shared" si="56"/>
        <v>1.6513890898952437E-9</v>
      </c>
      <c r="M378" s="120">
        <f t="shared" si="57"/>
        <v>88201918.365943789</v>
      </c>
      <c r="N378" s="129">
        <f t="shared" si="58"/>
        <v>0</v>
      </c>
      <c r="O378" s="188">
        <f t="shared" si="59"/>
        <v>60399040.81702809</v>
      </c>
      <c r="P378">
        <f t="shared" si="60"/>
        <v>1.6513890898952437E-9</v>
      </c>
      <c r="Q378" s="120">
        <f t="shared" si="63"/>
        <v>78934292.516305223</v>
      </c>
      <c r="R378" s="129">
        <f t="shared" si="61"/>
        <v>0</v>
      </c>
    </row>
    <row r="379" spans="2:18" x14ac:dyDescent="0.3">
      <c r="B379" s="157">
        <v>202</v>
      </c>
      <c r="C379" s="170">
        <f t="shared" si="62"/>
        <v>46080000</v>
      </c>
      <c r="D379">
        <f t="shared" si="48"/>
        <v>1.6881335889874946E-9</v>
      </c>
      <c r="E379" s="120">
        <f t="shared" si="49"/>
        <v>0</v>
      </c>
      <c r="F379">
        <f t="shared" si="50"/>
        <v>0</v>
      </c>
      <c r="G379" s="188">
        <f t="shared" si="51"/>
        <v>41863789.117750973</v>
      </c>
      <c r="H379">
        <f t="shared" si="52"/>
        <v>0</v>
      </c>
      <c r="I379" s="120">
        <f t="shared" si="53"/>
        <v>97469544.215582341</v>
      </c>
      <c r="J379" s="129">
        <f t="shared" si="54"/>
        <v>0</v>
      </c>
      <c r="K379" s="188">
        <f t="shared" si="55"/>
        <v>51131414.967389531</v>
      </c>
      <c r="L379">
        <f t="shared" si="56"/>
        <v>1.6881335889874946E-9</v>
      </c>
      <c r="M379" s="120">
        <f t="shared" si="57"/>
        <v>88201918.365943789</v>
      </c>
      <c r="N379" s="129">
        <f t="shared" si="58"/>
        <v>0</v>
      </c>
      <c r="O379" s="188">
        <f t="shared" si="59"/>
        <v>60399040.81702809</v>
      </c>
      <c r="P379">
        <f t="shared" si="60"/>
        <v>1.6881335889874946E-9</v>
      </c>
      <c r="Q379" s="120">
        <f t="shared" si="63"/>
        <v>78934292.516305223</v>
      </c>
      <c r="R379" s="129">
        <f t="shared" si="61"/>
        <v>0</v>
      </c>
    </row>
    <row r="380" spans="2:18" x14ac:dyDescent="0.3">
      <c r="B380" s="157">
        <v>203</v>
      </c>
      <c r="C380" s="170">
        <f t="shared" si="62"/>
        <v>46160000</v>
      </c>
      <c r="D380">
        <f t="shared" si="48"/>
        <v>1.7255670922682501E-9</v>
      </c>
      <c r="E380" s="120">
        <f t="shared" si="49"/>
        <v>0</v>
      </c>
      <c r="F380">
        <f t="shared" si="50"/>
        <v>0</v>
      </c>
      <c r="G380" s="188">
        <f t="shared" si="51"/>
        <v>41863789.117750973</v>
      </c>
      <c r="H380">
        <f t="shared" si="52"/>
        <v>0</v>
      </c>
      <c r="I380" s="120">
        <f t="shared" si="53"/>
        <v>97469544.215582341</v>
      </c>
      <c r="J380" s="129">
        <f t="shared" si="54"/>
        <v>0</v>
      </c>
      <c r="K380" s="188">
        <f t="shared" si="55"/>
        <v>51131414.967389531</v>
      </c>
      <c r="L380">
        <f t="shared" si="56"/>
        <v>1.7255670922682501E-9</v>
      </c>
      <c r="M380" s="120">
        <f t="shared" si="57"/>
        <v>88201918.365943789</v>
      </c>
      <c r="N380" s="129">
        <f t="shared" si="58"/>
        <v>0</v>
      </c>
      <c r="O380" s="188">
        <f t="shared" si="59"/>
        <v>60399040.81702809</v>
      </c>
      <c r="P380">
        <f t="shared" si="60"/>
        <v>1.7255670922682501E-9</v>
      </c>
      <c r="Q380" s="120">
        <f t="shared" si="63"/>
        <v>78934292.516305223</v>
      </c>
      <c r="R380" s="129">
        <f t="shared" si="61"/>
        <v>0</v>
      </c>
    </row>
    <row r="381" spans="2:18" x14ac:dyDescent="0.3">
      <c r="B381" s="157">
        <v>204</v>
      </c>
      <c r="C381" s="170">
        <f t="shared" si="62"/>
        <v>46240000</v>
      </c>
      <c r="D381">
        <f t="shared" si="48"/>
        <v>1.7636992377066409E-9</v>
      </c>
      <c r="E381" s="120">
        <f t="shared" si="49"/>
        <v>0</v>
      </c>
      <c r="F381">
        <f t="shared" si="50"/>
        <v>0</v>
      </c>
      <c r="G381" s="188">
        <f t="shared" si="51"/>
        <v>41863789.117750973</v>
      </c>
      <c r="H381">
        <f t="shared" si="52"/>
        <v>0</v>
      </c>
      <c r="I381" s="120">
        <f t="shared" si="53"/>
        <v>97469544.215582341</v>
      </c>
      <c r="J381" s="129">
        <f t="shared" si="54"/>
        <v>0</v>
      </c>
      <c r="K381" s="188">
        <f t="shared" si="55"/>
        <v>51131414.967389531</v>
      </c>
      <c r="L381">
        <f t="shared" si="56"/>
        <v>1.7636992377066409E-9</v>
      </c>
      <c r="M381" s="120">
        <f t="shared" si="57"/>
        <v>88201918.365943789</v>
      </c>
      <c r="N381" s="129">
        <f t="shared" si="58"/>
        <v>0</v>
      </c>
      <c r="O381" s="188">
        <f t="shared" si="59"/>
        <v>60399040.81702809</v>
      </c>
      <c r="P381">
        <f t="shared" si="60"/>
        <v>1.7636992377066409E-9</v>
      </c>
      <c r="Q381" s="120">
        <f t="shared" si="63"/>
        <v>78934292.516305223</v>
      </c>
      <c r="R381" s="129">
        <f t="shared" si="61"/>
        <v>0</v>
      </c>
    </row>
    <row r="382" spans="2:18" x14ac:dyDescent="0.3">
      <c r="B382" s="157">
        <v>205</v>
      </c>
      <c r="C382" s="170">
        <f t="shared" si="62"/>
        <v>46320000</v>
      </c>
      <c r="D382">
        <f t="shared" si="48"/>
        <v>1.8025397187246991E-9</v>
      </c>
      <c r="E382" s="120">
        <f t="shared" si="49"/>
        <v>0</v>
      </c>
      <c r="F382">
        <f t="shared" si="50"/>
        <v>0</v>
      </c>
      <c r="G382" s="188">
        <f t="shared" si="51"/>
        <v>41863789.117750973</v>
      </c>
      <c r="H382">
        <f t="shared" si="52"/>
        <v>0</v>
      </c>
      <c r="I382" s="120">
        <f t="shared" si="53"/>
        <v>97469544.215582341</v>
      </c>
      <c r="J382" s="129">
        <f t="shared" si="54"/>
        <v>0</v>
      </c>
      <c r="K382" s="188">
        <f t="shared" si="55"/>
        <v>51131414.967389531</v>
      </c>
      <c r="L382">
        <f t="shared" si="56"/>
        <v>1.8025397187246991E-9</v>
      </c>
      <c r="M382" s="120">
        <f t="shared" si="57"/>
        <v>88201918.365943789</v>
      </c>
      <c r="N382" s="129">
        <f t="shared" si="58"/>
        <v>0</v>
      </c>
      <c r="O382" s="188">
        <f t="shared" si="59"/>
        <v>60399040.81702809</v>
      </c>
      <c r="P382">
        <f t="shared" si="60"/>
        <v>1.8025397187246991E-9</v>
      </c>
      <c r="Q382" s="120">
        <f t="shared" si="63"/>
        <v>78934292.516305223</v>
      </c>
      <c r="R382" s="129">
        <f t="shared" si="61"/>
        <v>0</v>
      </c>
    </row>
    <row r="383" spans="2:18" x14ac:dyDescent="0.3">
      <c r="B383" s="157">
        <v>206</v>
      </c>
      <c r="C383" s="170">
        <f t="shared" si="62"/>
        <v>46400000</v>
      </c>
      <c r="D383">
        <f t="shared" si="48"/>
        <v>1.8420982825018682E-9</v>
      </c>
      <c r="E383" s="120">
        <f t="shared" si="49"/>
        <v>0</v>
      </c>
      <c r="F383">
        <f t="shared" si="50"/>
        <v>0</v>
      </c>
      <c r="G383" s="188">
        <f t="shared" si="51"/>
        <v>41863789.117750973</v>
      </c>
      <c r="H383">
        <f t="shared" si="52"/>
        <v>0</v>
      </c>
      <c r="I383" s="120">
        <f t="shared" si="53"/>
        <v>97469544.215582341</v>
      </c>
      <c r="J383" s="129">
        <f t="shared" si="54"/>
        <v>0</v>
      </c>
      <c r="K383" s="188">
        <f t="shared" si="55"/>
        <v>51131414.967389531</v>
      </c>
      <c r="L383">
        <f t="shared" si="56"/>
        <v>1.8420982825018682E-9</v>
      </c>
      <c r="M383" s="120">
        <f t="shared" si="57"/>
        <v>88201918.365943789</v>
      </c>
      <c r="N383" s="129">
        <f t="shared" si="58"/>
        <v>0</v>
      </c>
      <c r="O383" s="188">
        <f t="shared" si="59"/>
        <v>60399040.81702809</v>
      </c>
      <c r="P383">
        <f t="shared" si="60"/>
        <v>1.8420982825018682E-9</v>
      </c>
      <c r="Q383" s="120">
        <f t="shared" si="63"/>
        <v>78934292.516305223</v>
      </c>
      <c r="R383" s="129">
        <f t="shared" si="61"/>
        <v>0</v>
      </c>
    </row>
    <row r="384" spans="2:18" x14ac:dyDescent="0.3">
      <c r="B384" s="157">
        <v>207</v>
      </c>
      <c r="C384" s="170">
        <f t="shared" si="62"/>
        <v>46480000</v>
      </c>
      <c r="D384">
        <f t="shared" si="48"/>
        <v>1.8823847282218996E-9</v>
      </c>
      <c r="E384" s="120">
        <f t="shared" si="49"/>
        <v>0</v>
      </c>
      <c r="F384">
        <f t="shared" si="50"/>
        <v>0</v>
      </c>
      <c r="G384" s="188">
        <f t="shared" si="51"/>
        <v>41863789.117750973</v>
      </c>
      <c r="H384">
        <f t="shared" si="52"/>
        <v>0</v>
      </c>
      <c r="I384" s="120">
        <f t="shared" si="53"/>
        <v>97469544.215582341</v>
      </c>
      <c r="J384" s="129">
        <f t="shared" si="54"/>
        <v>0</v>
      </c>
      <c r="K384" s="188">
        <f t="shared" si="55"/>
        <v>51131414.967389531</v>
      </c>
      <c r="L384">
        <f t="shared" si="56"/>
        <v>1.8823847282218996E-9</v>
      </c>
      <c r="M384" s="120">
        <f t="shared" si="57"/>
        <v>88201918.365943789</v>
      </c>
      <c r="N384" s="129">
        <f t="shared" si="58"/>
        <v>0</v>
      </c>
      <c r="O384" s="188">
        <f t="shared" si="59"/>
        <v>60399040.81702809</v>
      </c>
      <c r="P384">
        <f t="shared" si="60"/>
        <v>1.8823847282218996E-9</v>
      </c>
      <c r="Q384" s="120">
        <f t="shared" si="63"/>
        <v>78934292.516305223</v>
      </c>
      <c r="R384" s="129">
        <f t="shared" si="61"/>
        <v>0</v>
      </c>
    </row>
    <row r="385" spans="2:18" x14ac:dyDescent="0.3">
      <c r="B385" s="157">
        <v>208</v>
      </c>
      <c r="C385" s="170">
        <f t="shared" si="62"/>
        <v>46560000</v>
      </c>
      <c r="D385">
        <f t="shared" si="48"/>
        <v>1.9234089052615815E-9</v>
      </c>
      <c r="E385" s="120">
        <f t="shared" si="49"/>
        <v>0</v>
      </c>
      <c r="F385">
        <f t="shared" si="50"/>
        <v>0</v>
      </c>
      <c r="G385" s="188">
        <f t="shared" si="51"/>
        <v>41863789.117750973</v>
      </c>
      <c r="H385">
        <f t="shared" si="52"/>
        <v>0</v>
      </c>
      <c r="I385" s="120">
        <f t="shared" si="53"/>
        <v>97469544.215582341</v>
      </c>
      <c r="J385" s="129">
        <f t="shared" si="54"/>
        <v>0</v>
      </c>
      <c r="K385" s="188">
        <f t="shared" si="55"/>
        <v>51131414.967389531</v>
      </c>
      <c r="L385">
        <f t="shared" si="56"/>
        <v>1.9234089052615815E-9</v>
      </c>
      <c r="M385" s="120">
        <f t="shared" si="57"/>
        <v>88201918.365943789</v>
      </c>
      <c r="N385" s="129">
        <f t="shared" si="58"/>
        <v>0</v>
      </c>
      <c r="O385" s="188">
        <f t="shared" si="59"/>
        <v>60399040.81702809</v>
      </c>
      <c r="P385">
        <f t="shared" si="60"/>
        <v>1.9234089052615815E-9</v>
      </c>
      <c r="Q385" s="120">
        <f t="shared" si="63"/>
        <v>78934292.516305223</v>
      </c>
      <c r="R385" s="129">
        <f t="shared" si="61"/>
        <v>0</v>
      </c>
    </row>
    <row r="386" spans="2:18" x14ac:dyDescent="0.3">
      <c r="B386" s="157">
        <v>209</v>
      </c>
      <c r="C386" s="170">
        <f t="shared" si="62"/>
        <v>46640000</v>
      </c>
      <c r="D386">
        <f t="shared" si="48"/>
        <v>1.9651807113209273E-9</v>
      </c>
      <c r="E386" s="120">
        <f t="shared" si="49"/>
        <v>0</v>
      </c>
      <c r="F386">
        <f t="shared" si="50"/>
        <v>0</v>
      </c>
      <c r="G386" s="188">
        <f t="shared" si="51"/>
        <v>41863789.117750973</v>
      </c>
      <c r="H386">
        <f t="shared" si="52"/>
        <v>0</v>
      </c>
      <c r="I386" s="120">
        <f t="shared" si="53"/>
        <v>97469544.215582341</v>
      </c>
      <c r="J386" s="129">
        <f t="shared" si="54"/>
        <v>0</v>
      </c>
      <c r="K386" s="188">
        <f t="shared" si="55"/>
        <v>51131414.967389531</v>
      </c>
      <c r="L386">
        <f t="shared" si="56"/>
        <v>1.9651807113209273E-9</v>
      </c>
      <c r="M386" s="120">
        <f t="shared" si="57"/>
        <v>88201918.365943789</v>
      </c>
      <c r="N386" s="129">
        <f t="shared" si="58"/>
        <v>0</v>
      </c>
      <c r="O386" s="188">
        <f t="shared" si="59"/>
        <v>60399040.81702809</v>
      </c>
      <c r="P386">
        <f t="shared" si="60"/>
        <v>1.9651807113209273E-9</v>
      </c>
      <c r="Q386" s="120">
        <f t="shared" si="63"/>
        <v>78934292.516305223</v>
      </c>
      <c r="R386" s="129">
        <f t="shared" si="61"/>
        <v>0</v>
      </c>
    </row>
    <row r="387" spans="2:18" x14ac:dyDescent="0.3">
      <c r="B387" s="157">
        <v>210</v>
      </c>
      <c r="C387" s="170">
        <f t="shared" si="62"/>
        <v>46720000</v>
      </c>
      <c r="D387">
        <f t="shared" si="48"/>
        <v>2.0077100904943083E-9</v>
      </c>
      <c r="E387" s="120">
        <f t="shared" si="49"/>
        <v>0</v>
      </c>
      <c r="F387">
        <f t="shared" si="50"/>
        <v>0</v>
      </c>
      <c r="G387" s="188">
        <f t="shared" si="51"/>
        <v>41863789.117750973</v>
      </c>
      <c r="H387">
        <f t="shared" si="52"/>
        <v>0</v>
      </c>
      <c r="I387" s="120">
        <f t="shared" si="53"/>
        <v>97469544.215582341</v>
      </c>
      <c r="J387" s="129">
        <f t="shared" si="54"/>
        <v>0</v>
      </c>
      <c r="K387" s="188">
        <f t="shared" si="55"/>
        <v>51131414.967389531</v>
      </c>
      <c r="L387">
        <f t="shared" si="56"/>
        <v>2.0077100904943083E-9</v>
      </c>
      <c r="M387" s="120">
        <f t="shared" si="57"/>
        <v>88201918.365943789</v>
      </c>
      <c r="N387" s="129">
        <f t="shared" si="58"/>
        <v>0</v>
      </c>
      <c r="O387" s="188">
        <f t="shared" si="59"/>
        <v>60399040.81702809</v>
      </c>
      <c r="P387">
        <f t="shared" si="60"/>
        <v>2.0077100904943083E-9</v>
      </c>
      <c r="Q387" s="120">
        <f t="shared" si="63"/>
        <v>78934292.516305223</v>
      </c>
      <c r="R387" s="129">
        <f t="shared" si="61"/>
        <v>0</v>
      </c>
    </row>
    <row r="388" spans="2:18" x14ac:dyDescent="0.3">
      <c r="B388" s="157">
        <v>211</v>
      </c>
      <c r="C388" s="170">
        <f t="shared" si="62"/>
        <v>46800000</v>
      </c>
      <c r="D388">
        <f t="shared" si="48"/>
        <v>2.051007031282183E-9</v>
      </c>
      <c r="E388" s="120">
        <f t="shared" si="49"/>
        <v>0</v>
      </c>
      <c r="F388">
        <f t="shared" si="50"/>
        <v>0</v>
      </c>
      <c r="G388" s="188">
        <f t="shared" si="51"/>
        <v>41863789.117750973</v>
      </c>
      <c r="H388">
        <f t="shared" si="52"/>
        <v>0</v>
      </c>
      <c r="I388" s="120">
        <f t="shared" si="53"/>
        <v>97469544.215582341</v>
      </c>
      <c r="J388" s="129">
        <f t="shared" si="54"/>
        <v>0</v>
      </c>
      <c r="K388" s="188">
        <f t="shared" si="55"/>
        <v>51131414.967389531</v>
      </c>
      <c r="L388">
        <f t="shared" si="56"/>
        <v>2.051007031282183E-9</v>
      </c>
      <c r="M388" s="120">
        <f t="shared" si="57"/>
        <v>88201918.365943789</v>
      </c>
      <c r="N388" s="129">
        <f t="shared" si="58"/>
        <v>0</v>
      </c>
      <c r="O388" s="188">
        <f t="shared" si="59"/>
        <v>60399040.81702809</v>
      </c>
      <c r="P388">
        <f t="shared" si="60"/>
        <v>2.051007031282183E-9</v>
      </c>
      <c r="Q388" s="120">
        <f t="shared" si="63"/>
        <v>78934292.516305223</v>
      </c>
      <c r="R388" s="129">
        <f t="shared" si="61"/>
        <v>0</v>
      </c>
    </row>
    <row r="389" spans="2:18" x14ac:dyDescent="0.3">
      <c r="B389" s="157">
        <v>212</v>
      </c>
      <c r="C389" s="170">
        <f t="shared" si="62"/>
        <v>46880000</v>
      </c>
      <c r="D389">
        <f t="shared" si="48"/>
        <v>2.0950815645429707E-9</v>
      </c>
      <c r="E389" s="120">
        <f t="shared" si="49"/>
        <v>0</v>
      </c>
      <c r="F389">
        <f t="shared" si="50"/>
        <v>0</v>
      </c>
      <c r="G389" s="188">
        <f t="shared" si="51"/>
        <v>41863789.117750973</v>
      </c>
      <c r="H389">
        <f t="shared" si="52"/>
        <v>0</v>
      </c>
      <c r="I389" s="120">
        <f t="shared" si="53"/>
        <v>97469544.215582341</v>
      </c>
      <c r="J389" s="129">
        <f t="shared" si="54"/>
        <v>0</v>
      </c>
      <c r="K389" s="188">
        <f t="shared" si="55"/>
        <v>51131414.967389531</v>
      </c>
      <c r="L389">
        <f t="shared" si="56"/>
        <v>2.0950815645429707E-9</v>
      </c>
      <c r="M389" s="120">
        <f t="shared" si="57"/>
        <v>88201918.365943789</v>
      </c>
      <c r="N389" s="129">
        <f t="shared" si="58"/>
        <v>0</v>
      </c>
      <c r="O389" s="188">
        <f t="shared" si="59"/>
        <v>60399040.81702809</v>
      </c>
      <c r="P389">
        <f t="shared" si="60"/>
        <v>2.0950815645429707E-9</v>
      </c>
      <c r="Q389" s="120">
        <f t="shared" si="63"/>
        <v>78934292.516305223</v>
      </c>
      <c r="R389" s="129">
        <f t="shared" si="61"/>
        <v>0</v>
      </c>
    </row>
    <row r="390" spans="2:18" x14ac:dyDescent="0.3">
      <c r="B390" s="157">
        <v>213</v>
      </c>
      <c r="C390" s="170">
        <f t="shared" si="62"/>
        <v>46960000</v>
      </c>
      <c r="D390">
        <f t="shared" si="48"/>
        <v>2.1399437613847675E-9</v>
      </c>
      <c r="E390" s="120">
        <f t="shared" si="49"/>
        <v>0</v>
      </c>
      <c r="F390">
        <f t="shared" si="50"/>
        <v>0</v>
      </c>
      <c r="G390" s="188">
        <f t="shared" si="51"/>
        <v>41863789.117750973</v>
      </c>
      <c r="H390">
        <f t="shared" si="52"/>
        <v>0</v>
      </c>
      <c r="I390" s="120">
        <f t="shared" si="53"/>
        <v>97469544.215582341</v>
      </c>
      <c r="J390" s="129">
        <f t="shared" si="54"/>
        <v>0</v>
      </c>
      <c r="K390" s="188">
        <f t="shared" si="55"/>
        <v>51131414.967389531</v>
      </c>
      <c r="L390">
        <f t="shared" si="56"/>
        <v>2.1399437613847675E-9</v>
      </c>
      <c r="M390" s="120">
        <f t="shared" si="57"/>
        <v>88201918.365943789</v>
      </c>
      <c r="N390" s="129">
        <f t="shared" si="58"/>
        <v>0</v>
      </c>
      <c r="O390" s="188">
        <f t="shared" si="59"/>
        <v>60399040.81702809</v>
      </c>
      <c r="P390">
        <f t="shared" si="60"/>
        <v>2.1399437613847675E-9</v>
      </c>
      <c r="Q390" s="120">
        <f t="shared" si="63"/>
        <v>78934292.516305223</v>
      </c>
      <c r="R390" s="129">
        <f t="shared" si="61"/>
        <v>0</v>
      </c>
    </row>
    <row r="391" spans="2:18" x14ac:dyDescent="0.3">
      <c r="B391" s="157">
        <v>214</v>
      </c>
      <c r="C391" s="170">
        <f t="shared" si="62"/>
        <v>47040000</v>
      </c>
      <c r="D391">
        <f t="shared" si="48"/>
        <v>2.185603730996475E-9</v>
      </c>
      <c r="E391" s="120">
        <f t="shared" si="49"/>
        <v>0</v>
      </c>
      <c r="F391">
        <f t="shared" si="50"/>
        <v>0</v>
      </c>
      <c r="G391" s="188">
        <f t="shared" si="51"/>
        <v>41863789.117750973</v>
      </c>
      <c r="H391">
        <f t="shared" si="52"/>
        <v>0</v>
      </c>
      <c r="I391" s="120">
        <f t="shared" si="53"/>
        <v>97469544.215582341</v>
      </c>
      <c r="J391" s="129">
        <f t="shared" si="54"/>
        <v>0</v>
      </c>
      <c r="K391" s="188">
        <f t="shared" si="55"/>
        <v>51131414.967389531</v>
      </c>
      <c r="L391">
        <f t="shared" si="56"/>
        <v>2.185603730996475E-9</v>
      </c>
      <c r="M391" s="120">
        <f t="shared" si="57"/>
        <v>88201918.365943789</v>
      </c>
      <c r="N391" s="129">
        <f t="shared" si="58"/>
        <v>0</v>
      </c>
      <c r="O391" s="188">
        <f t="shared" si="59"/>
        <v>60399040.81702809</v>
      </c>
      <c r="P391">
        <f t="shared" si="60"/>
        <v>2.185603730996475E-9</v>
      </c>
      <c r="Q391" s="120">
        <f t="shared" si="63"/>
        <v>78934292.516305223</v>
      </c>
      <c r="R391" s="129">
        <f t="shared" si="61"/>
        <v>0</v>
      </c>
    </row>
    <row r="392" spans="2:18" x14ac:dyDescent="0.3">
      <c r="B392" s="157">
        <v>215</v>
      </c>
      <c r="C392" s="170">
        <f t="shared" si="62"/>
        <v>47120000</v>
      </c>
      <c r="D392">
        <f t="shared" si="48"/>
        <v>2.2320716184181162E-9</v>
      </c>
      <c r="E392" s="120">
        <f t="shared" si="49"/>
        <v>0</v>
      </c>
      <c r="F392">
        <f t="shared" si="50"/>
        <v>0</v>
      </c>
      <c r="G392" s="188">
        <f t="shared" si="51"/>
        <v>41863789.117750973</v>
      </c>
      <c r="H392">
        <f t="shared" si="52"/>
        <v>0</v>
      </c>
      <c r="I392" s="120">
        <f t="shared" si="53"/>
        <v>97469544.215582341</v>
      </c>
      <c r="J392" s="129">
        <f t="shared" si="54"/>
        <v>0</v>
      </c>
      <c r="K392" s="188">
        <f t="shared" si="55"/>
        <v>51131414.967389531</v>
      </c>
      <c r="L392">
        <f t="shared" si="56"/>
        <v>2.2320716184181162E-9</v>
      </c>
      <c r="M392" s="120">
        <f t="shared" si="57"/>
        <v>88201918.365943789</v>
      </c>
      <c r="N392" s="129">
        <f t="shared" si="58"/>
        <v>0</v>
      </c>
      <c r="O392" s="188">
        <f t="shared" si="59"/>
        <v>60399040.81702809</v>
      </c>
      <c r="P392">
        <f t="shared" si="60"/>
        <v>2.2320716184181162E-9</v>
      </c>
      <c r="Q392" s="120">
        <f t="shared" si="63"/>
        <v>78934292.516305223</v>
      </c>
      <c r="R392" s="129">
        <f t="shared" si="61"/>
        <v>0</v>
      </c>
    </row>
    <row r="393" spans="2:18" x14ac:dyDescent="0.3">
      <c r="B393" s="157">
        <v>216</v>
      </c>
      <c r="C393" s="170">
        <f t="shared" si="62"/>
        <v>47200000</v>
      </c>
      <c r="D393">
        <f t="shared" si="48"/>
        <v>2.2793576022499535E-9</v>
      </c>
      <c r="E393" s="120">
        <f t="shared" si="49"/>
        <v>0</v>
      </c>
      <c r="F393">
        <f t="shared" si="50"/>
        <v>0</v>
      </c>
      <c r="G393" s="188">
        <f t="shared" si="51"/>
        <v>41863789.117750973</v>
      </c>
      <c r="H393">
        <f t="shared" si="52"/>
        <v>0</v>
      </c>
      <c r="I393" s="120">
        <f t="shared" si="53"/>
        <v>97469544.215582341</v>
      </c>
      <c r="J393" s="129">
        <f t="shared" si="54"/>
        <v>0</v>
      </c>
      <c r="K393" s="188">
        <f t="shared" si="55"/>
        <v>51131414.967389531</v>
      </c>
      <c r="L393">
        <f t="shared" si="56"/>
        <v>2.2793576022499535E-9</v>
      </c>
      <c r="M393" s="120">
        <f t="shared" si="57"/>
        <v>88201918.365943789</v>
      </c>
      <c r="N393" s="129">
        <f t="shared" si="58"/>
        <v>0</v>
      </c>
      <c r="O393" s="188">
        <f t="shared" si="59"/>
        <v>60399040.81702809</v>
      </c>
      <c r="P393">
        <f t="shared" si="60"/>
        <v>2.2793576022499535E-9</v>
      </c>
      <c r="Q393" s="120">
        <f t="shared" si="63"/>
        <v>78934292.516305223</v>
      </c>
      <c r="R393" s="129">
        <f t="shared" si="61"/>
        <v>0</v>
      </c>
    </row>
    <row r="394" spans="2:18" x14ac:dyDescent="0.3">
      <c r="B394" s="157">
        <v>217</v>
      </c>
      <c r="C394" s="170">
        <f t="shared" si="62"/>
        <v>47280000</v>
      </c>
      <c r="D394">
        <f t="shared" si="48"/>
        <v>2.3274718923002118E-9</v>
      </c>
      <c r="E394" s="120">
        <f t="shared" si="49"/>
        <v>0</v>
      </c>
      <c r="F394">
        <f t="shared" si="50"/>
        <v>0</v>
      </c>
      <c r="G394" s="188">
        <f t="shared" si="51"/>
        <v>41863789.117750973</v>
      </c>
      <c r="H394">
        <f t="shared" si="52"/>
        <v>0</v>
      </c>
      <c r="I394" s="120">
        <f t="shared" si="53"/>
        <v>97469544.215582341</v>
      </c>
      <c r="J394" s="129">
        <f t="shared" si="54"/>
        <v>0</v>
      </c>
      <c r="K394" s="188">
        <f t="shared" si="55"/>
        <v>51131414.967389531</v>
      </c>
      <c r="L394">
        <f t="shared" si="56"/>
        <v>2.3274718923002118E-9</v>
      </c>
      <c r="M394" s="120">
        <f t="shared" si="57"/>
        <v>88201918.365943789</v>
      </c>
      <c r="N394" s="129">
        <f t="shared" si="58"/>
        <v>0</v>
      </c>
      <c r="O394" s="188">
        <f t="shared" si="59"/>
        <v>60399040.81702809</v>
      </c>
      <c r="P394">
        <f t="shared" si="60"/>
        <v>2.3274718923002118E-9</v>
      </c>
      <c r="Q394" s="120">
        <f t="shared" si="63"/>
        <v>78934292.516305223</v>
      </c>
      <c r="R394" s="129">
        <f t="shared" si="61"/>
        <v>0</v>
      </c>
    </row>
    <row r="395" spans="2:18" x14ac:dyDescent="0.3">
      <c r="B395" s="157">
        <v>218</v>
      </c>
      <c r="C395" s="170">
        <f t="shared" si="62"/>
        <v>47360000</v>
      </c>
      <c r="D395">
        <f t="shared" si="48"/>
        <v>2.3764247271711024E-9</v>
      </c>
      <c r="E395" s="120">
        <f t="shared" si="49"/>
        <v>0</v>
      </c>
      <c r="F395">
        <f t="shared" si="50"/>
        <v>0</v>
      </c>
      <c r="G395" s="188">
        <f t="shared" si="51"/>
        <v>41863789.117750973</v>
      </c>
      <c r="H395">
        <f t="shared" si="52"/>
        <v>0</v>
      </c>
      <c r="I395" s="120">
        <f t="shared" si="53"/>
        <v>97469544.215582341</v>
      </c>
      <c r="J395" s="129">
        <f t="shared" si="54"/>
        <v>0</v>
      </c>
      <c r="K395" s="188">
        <f t="shared" si="55"/>
        <v>51131414.967389531</v>
      </c>
      <c r="L395">
        <f t="shared" si="56"/>
        <v>2.3764247271711024E-9</v>
      </c>
      <c r="M395" s="120">
        <f t="shared" si="57"/>
        <v>88201918.365943789</v>
      </c>
      <c r="N395" s="129">
        <f t="shared" si="58"/>
        <v>0</v>
      </c>
      <c r="O395" s="188">
        <f t="shared" si="59"/>
        <v>60399040.81702809</v>
      </c>
      <c r="P395">
        <f t="shared" si="60"/>
        <v>2.3764247271711024E-9</v>
      </c>
      <c r="Q395" s="120">
        <f t="shared" si="63"/>
        <v>78934292.516305223</v>
      </c>
      <c r="R395" s="129">
        <f t="shared" si="61"/>
        <v>0</v>
      </c>
    </row>
    <row r="396" spans="2:18" x14ac:dyDescent="0.3">
      <c r="B396" s="157">
        <v>219</v>
      </c>
      <c r="C396" s="170">
        <f t="shared" si="62"/>
        <v>47440000</v>
      </c>
      <c r="D396">
        <f t="shared" si="48"/>
        <v>2.4262263717829898E-9</v>
      </c>
      <c r="E396" s="120">
        <f t="shared" si="49"/>
        <v>0</v>
      </c>
      <c r="F396">
        <f t="shared" si="50"/>
        <v>0</v>
      </c>
      <c r="G396" s="188">
        <f t="shared" si="51"/>
        <v>41863789.117750973</v>
      </c>
      <c r="H396">
        <f t="shared" si="52"/>
        <v>0</v>
      </c>
      <c r="I396" s="120">
        <f t="shared" si="53"/>
        <v>97469544.215582341</v>
      </c>
      <c r="J396" s="129">
        <f t="shared" si="54"/>
        <v>0</v>
      </c>
      <c r="K396" s="188">
        <f t="shared" si="55"/>
        <v>51131414.967389531</v>
      </c>
      <c r="L396">
        <f t="shared" si="56"/>
        <v>2.4262263717829898E-9</v>
      </c>
      <c r="M396" s="120">
        <f t="shared" si="57"/>
        <v>88201918.365943789</v>
      </c>
      <c r="N396" s="129">
        <f t="shared" si="58"/>
        <v>0</v>
      </c>
      <c r="O396" s="188">
        <f t="shared" si="59"/>
        <v>60399040.81702809</v>
      </c>
      <c r="P396">
        <f t="shared" si="60"/>
        <v>2.4262263717829898E-9</v>
      </c>
      <c r="Q396" s="120">
        <f t="shared" si="63"/>
        <v>78934292.516305223</v>
      </c>
      <c r="R396" s="129">
        <f t="shared" si="61"/>
        <v>0</v>
      </c>
    </row>
    <row r="397" spans="2:18" x14ac:dyDescent="0.3">
      <c r="B397" s="157">
        <v>220</v>
      </c>
      <c r="C397" s="170">
        <f t="shared" si="62"/>
        <v>47520000</v>
      </c>
      <c r="D397">
        <f t="shared" si="48"/>
        <v>2.4768871148364562E-9</v>
      </c>
      <c r="E397" s="120">
        <f t="shared" si="49"/>
        <v>0</v>
      </c>
      <c r="F397">
        <f t="shared" si="50"/>
        <v>0</v>
      </c>
      <c r="G397" s="188">
        <f t="shared" si="51"/>
        <v>41863789.117750973</v>
      </c>
      <c r="H397">
        <f t="shared" si="52"/>
        <v>0</v>
      </c>
      <c r="I397" s="120">
        <f t="shared" si="53"/>
        <v>97469544.215582341</v>
      </c>
      <c r="J397" s="129">
        <f t="shared" si="54"/>
        <v>0</v>
      </c>
      <c r="K397" s="188">
        <f t="shared" si="55"/>
        <v>51131414.967389531</v>
      </c>
      <c r="L397">
        <f t="shared" si="56"/>
        <v>2.4768871148364562E-9</v>
      </c>
      <c r="M397" s="120">
        <f t="shared" si="57"/>
        <v>88201918.365943789</v>
      </c>
      <c r="N397" s="129">
        <f t="shared" si="58"/>
        <v>0</v>
      </c>
      <c r="O397" s="188">
        <f t="shared" si="59"/>
        <v>60399040.81702809</v>
      </c>
      <c r="P397">
        <f t="shared" si="60"/>
        <v>2.4768871148364562E-9</v>
      </c>
      <c r="Q397" s="120">
        <f t="shared" si="63"/>
        <v>78934292.516305223</v>
      </c>
      <c r="R397" s="129">
        <f t="shared" si="61"/>
        <v>0</v>
      </c>
    </row>
    <row r="398" spans="2:18" x14ac:dyDescent="0.3">
      <c r="B398" s="157">
        <v>221</v>
      </c>
      <c r="C398" s="170">
        <f t="shared" si="62"/>
        <v>47600000</v>
      </c>
      <c r="D398">
        <f t="shared" si="48"/>
        <v>2.5284172662121616E-9</v>
      </c>
      <c r="E398" s="120">
        <f t="shared" si="49"/>
        <v>0</v>
      </c>
      <c r="F398">
        <f t="shared" si="50"/>
        <v>0</v>
      </c>
      <c r="G398" s="188">
        <f t="shared" si="51"/>
        <v>41863789.117750973</v>
      </c>
      <c r="H398">
        <f t="shared" si="52"/>
        <v>0</v>
      </c>
      <c r="I398" s="120">
        <f t="shared" si="53"/>
        <v>97469544.215582341</v>
      </c>
      <c r="J398" s="129">
        <f t="shared" si="54"/>
        <v>0</v>
      </c>
      <c r="K398" s="188">
        <f t="shared" si="55"/>
        <v>51131414.967389531</v>
      </c>
      <c r="L398">
        <f t="shared" si="56"/>
        <v>2.5284172662121616E-9</v>
      </c>
      <c r="M398" s="120">
        <f t="shared" si="57"/>
        <v>88201918.365943789</v>
      </c>
      <c r="N398" s="129">
        <f t="shared" si="58"/>
        <v>0</v>
      </c>
      <c r="O398" s="188">
        <f t="shared" si="59"/>
        <v>60399040.81702809</v>
      </c>
      <c r="P398">
        <f t="shared" si="60"/>
        <v>2.5284172662121616E-9</v>
      </c>
      <c r="Q398" s="120">
        <f t="shared" si="63"/>
        <v>78934292.516305223</v>
      </c>
      <c r="R398" s="129">
        <f t="shared" si="61"/>
        <v>0</v>
      </c>
    </row>
    <row r="399" spans="2:18" x14ac:dyDescent="0.3">
      <c r="B399" s="157">
        <v>222</v>
      </c>
      <c r="C399" s="170">
        <f t="shared" si="62"/>
        <v>47680000</v>
      </c>
      <c r="D399">
        <f t="shared" si="48"/>
        <v>2.5808271543083119E-9</v>
      </c>
      <c r="E399" s="120">
        <f t="shared" si="49"/>
        <v>0</v>
      </c>
      <c r="F399">
        <f t="shared" si="50"/>
        <v>0</v>
      </c>
      <c r="G399" s="188">
        <f t="shared" si="51"/>
        <v>41863789.117750973</v>
      </c>
      <c r="H399">
        <f t="shared" si="52"/>
        <v>0</v>
      </c>
      <c r="I399" s="120">
        <f t="shared" si="53"/>
        <v>97469544.215582341</v>
      </c>
      <c r="J399" s="129">
        <f t="shared" si="54"/>
        <v>0</v>
      </c>
      <c r="K399" s="188">
        <f t="shared" si="55"/>
        <v>51131414.967389531</v>
      </c>
      <c r="L399">
        <f t="shared" si="56"/>
        <v>2.5808271543083119E-9</v>
      </c>
      <c r="M399" s="120">
        <f t="shared" si="57"/>
        <v>88201918.365943789</v>
      </c>
      <c r="N399" s="129">
        <f t="shared" si="58"/>
        <v>0</v>
      </c>
      <c r="O399" s="188">
        <f t="shared" si="59"/>
        <v>60399040.81702809</v>
      </c>
      <c r="P399">
        <f t="shared" si="60"/>
        <v>2.5808271543083119E-9</v>
      </c>
      <c r="Q399" s="120">
        <f t="shared" si="63"/>
        <v>78934292.516305223</v>
      </c>
      <c r="R399" s="129">
        <f t="shared" si="61"/>
        <v>0</v>
      </c>
    </row>
    <row r="400" spans="2:18" x14ac:dyDescent="0.3">
      <c r="B400" s="157">
        <v>223</v>
      </c>
      <c r="C400" s="170">
        <f t="shared" si="62"/>
        <v>47760000</v>
      </c>
      <c r="D400">
        <f t="shared" si="48"/>
        <v>2.6341271233156942E-9</v>
      </c>
      <c r="E400" s="120">
        <f t="shared" si="49"/>
        <v>0</v>
      </c>
      <c r="F400">
        <f t="shared" si="50"/>
        <v>0</v>
      </c>
      <c r="G400" s="188">
        <f t="shared" si="51"/>
        <v>41863789.117750973</v>
      </c>
      <c r="H400">
        <f t="shared" si="52"/>
        <v>0</v>
      </c>
      <c r="I400" s="120">
        <f t="shared" si="53"/>
        <v>97469544.215582341</v>
      </c>
      <c r="J400" s="129">
        <f t="shared" si="54"/>
        <v>0</v>
      </c>
      <c r="K400" s="188">
        <f t="shared" si="55"/>
        <v>51131414.967389531</v>
      </c>
      <c r="L400">
        <f t="shared" si="56"/>
        <v>2.6341271233156942E-9</v>
      </c>
      <c r="M400" s="120">
        <f t="shared" si="57"/>
        <v>88201918.365943789</v>
      </c>
      <c r="N400" s="129">
        <f t="shared" si="58"/>
        <v>0</v>
      </c>
      <c r="O400" s="188">
        <f t="shared" si="59"/>
        <v>60399040.81702809</v>
      </c>
      <c r="P400">
        <f t="shared" si="60"/>
        <v>2.6341271233156942E-9</v>
      </c>
      <c r="Q400" s="120">
        <f t="shared" si="63"/>
        <v>78934292.516305223</v>
      </c>
      <c r="R400" s="129">
        <f t="shared" si="61"/>
        <v>0</v>
      </c>
    </row>
    <row r="401" spans="2:18" x14ac:dyDescent="0.3">
      <c r="B401" s="157">
        <v>224</v>
      </c>
      <c r="C401" s="170">
        <f t="shared" si="62"/>
        <v>47840000</v>
      </c>
      <c r="D401">
        <f t="shared" si="48"/>
        <v>2.6883275304301558E-9</v>
      </c>
      <c r="E401" s="120">
        <f t="shared" si="49"/>
        <v>0</v>
      </c>
      <c r="F401">
        <f t="shared" si="50"/>
        <v>0</v>
      </c>
      <c r="G401" s="188">
        <f t="shared" si="51"/>
        <v>41863789.117750973</v>
      </c>
      <c r="H401">
        <f t="shared" si="52"/>
        <v>0</v>
      </c>
      <c r="I401" s="120">
        <f t="shared" si="53"/>
        <v>97469544.215582341</v>
      </c>
      <c r="J401" s="129">
        <f t="shared" si="54"/>
        <v>0</v>
      </c>
      <c r="K401" s="188">
        <f t="shared" si="55"/>
        <v>51131414.967389531</v>
      </c>
      <c r="L401">
        <f t="shared" si="56"/>
        <v>2.6883275304301558E-9</v>
      </c>
      <c r="M401" s="120">
        <f t="shared" si="57"/>
        <v>88201918.365943789</v>
      </c>
      <c r="N401" s="129">
        <f t="shared" si="58"/>
        <v>0</v>
      </c>
      <c r="O401" s="188">
        <f t="shared" si="59"/>
        <v>60399040.81702809</v>
      </c>
      <c r="P401">
        <f t="shared" si="60"/>
        <v>2.6883275304301558E-9</v>
      </c>
      <c r="Q401" s="120">
        <f t="shared" si="63"/>
        <v>78934292.516305223</v>
      </c>
      <c r="R401" s="129">
        <f t="shared" si="61"/>
        <v>0</v>
      </c>
    </row>
    <row r="402" spans="2:18" x14ac:dyDescent="0.3">
      <c r="B402" s="157">
        <v>225</v>
      </c>
      <c r="C402" s="170">
        <f t="shared" si="62"/>
        <v>47920000</v>
      </c>
      <c r="D402">
        <f t="shared" si="48"/>
        <v>2.7434387430025378E-9</v>
      </c>
      <c r="E402" s="120">
        <f t="shared" si="49"/>
        <v>0</v>
      </c>
      <c r="F402">
        <f t="shared" si="50"/>
        <v>0</v>
      </c>
      <c r="G402" s="188">
        <f t="shared" si="51"/>
        <v>41863789.117750973</v>
      </c>
      <c r="H402">
        <f t="shared" si="52"/>
        <v>0</v>
      </c>
      <c r="I402" s="120">
        <f t="shared" si="53"/>
        <v>97469544.215582341</v>
      </c>
      <c r="J402" s="129">
        <f t="shared" si="54"/>
        <v>0</v>
      </c>
      <c r="K402" s="188">
        <f t="shared" si="55"/>
        <v>51131414.967389531</v>
      </c>
      <c r="L402">
        <f t="shared" si="56"/>
        <v>2.7434387430025378E-9</v>
      </c>
      <c r="M402" s="120">
        <f t="shared" si="57"/>
        <v>88201918.365943789</v>
      </c>
      <c r="N402" s="129">
        <f t="shared" si="58"/>
        <v>0</v>
      </c>
      <c r="O402" s="188">
        <f t="shared" si="59"/>
        <v>60399040.81702809</v>
      </c>
      <c r="P402">
        <f t="shared" si="60"/>
        <v>2.7434387430025378E-9</v>
      </c>
      <c r="Q402" s="120">
        <f t="shared" si="63"/>
        <v>78934292.516305223</v>
      </c>
      <c r="R402" s="129">
        <f t="shared" si="61"/>
        <v>0</v>
      </c>
    </row>
    <row r="403" spans="2:18" x14ac:dyDescent="0.3">
      <c r="B403" s="157">
        <v>226</v>
      </c>
      <c r="C403" s="170">
        <f t="shared" si="62"/>
        <v>48000000</v>
      </c>
      <c r="D403">
        <f t="shared" si="48"/>
        <v>2.7994711356260138E-9</v>
      </c>
      <c r="E403" s="120">
        <f t="shared" si="49"/>
        <v>0</v>
      </c>
      <c r="F403">
        <f t="shared" si="50"/>
        <v>0</v>
      </c>
      <c r="G403" s="188">
        <f t="shared" si="51"/>
        <v>41863789.117750973</v>
      </c>
      <c r="H403">
        <f t="shared" si="52"/>
        <v>0</v>
      </c>
      <c r="I403" s="120">
        <f t="shared" si="53"/>
        <v>97469544.215582341</v>
      </c>
      <c r="J403" s="129">
        <f t="shared" si="54"/>
        <v>0</v>
      </c>
      <c r="K403" s="188">
        <f t="shared" si="55"/>
        <v>51131414.967389531</v>
      </c>
      <c r="L403">
        <f t="shared" si="56"/>
        <v>2.7994711356260138E-9</v>
      </c>
      <c r="M403" s="120">
        <f t="shared" si="57"/>
        <v>88201918.365943789</v>
      </c>
      <c r="N403" s="129">
        <f t="shared" si="58"/>
        <v>0</v>
      </c>
      <c r="O403" s="188">
        <f t="shared" si="59"/>
        <v>60399040.81702809</v>
      </c>
      <c r="P403">
        <f t="shared" si="60"/>
        <v>2.7994711356260138E-9</v>
      </c>
      <c r="Q403" s="120">
        <f t="shared" si="63"/>
        <v>78934292.516305223</v>
      </c>
      <c r="R403" s="129">
        <f t="shared" si="61"/>
        <v>0</v>
      </c>
    </row>
    <row r="404" spans="2:18" x14ac:dyDescent="0.3">
      <c r="B404" s="157">
        <v>227</v>
      </c>
      <c r="C404" s="170">
        <f t="shared" si="62"/>
        <v>48080000</v>
      </c>
      <c r="D404">
        <f t="shared" si="48"/>
        <v>2.8564350871609097E-9</v>
      </c>
      <c r="E404" s="120">
        <f t="shared" si="49"/>
        <v>0</v>
      </c>
      <c r="F404">
        <f t="shared" si="50"/>
        <v>0</v>
      </c>
      <c r="G404" s="188">
        <f t="shared" si="51"/>
        <v>41863789.117750973</v>
      </c>
      <c r="H404">
        <f t="shared" si="52"/>
        <v>0</v>
      </c>
      <c r="I404" s="120">
        <f t="shared" si="53"/>
        <v>97469544.215582341</v>
      </c>
      <c r="J404" s="129">
        <f t="shared" si="54"/>
        <v>0</v>
      </c>
      <c r="K404" s="188">
        <f t="shared" si="55"/>
        <v>51131414.967389531</v>
      </c>
      <c r="L404">
        <f t="shared" si="56"/>
        <v>2.8564350871609097E-9</v>
      </c>
      <c r="M404" s="120">
        <f t="shared" si="57"/>
        <v>88201918.365943789</v>
      </c>
      <c r="N404" s="129">
        <f t="shared" si="58"/>
        <v>0</v>
      </c>
      <c r="O404" s="188">
        <f t="shared" si="59"/>
        <v>60399040.81702809</v>
      </c>
      <c r="P404">
        <f t="shared" si="60"/>
        <v>2.8564350871609097E-9</v>
      </c>
      <c r="Q404" s="120">
        <f t="shared" si="63"/>
        <v>78934292.516305223</v>
      </c>
      <c r="R404" s="129">
        <f t="shared" si="61"/>
        <v>0</v>
      </c>
    </row>
    <row r="405" spans="2:18" x14ac:dyDescent="0.3">
      <c r="B405" s="157">
        <v>228</v>
      </c>
      <c r="C405" s="170">
        <f t="shared" si="62"/>
        <v>48160000</v>
      </c>
      <c r="D405">
        <f t="shared" si="48"/>
        <v>2.9143409776970133E-9</v>
      </c>
      <c r="E405" s="120">
        <f t="shared" si="49"/>
        <v>0</v>
      </c>
      <c r="F405">
        <f t="shared" si="50"/>
        <v>0</v>
      </c>
      <c r="G405" s="188">
        <f t="shared" si="51"/>
        <v>41863789.117750973</v>
      </c>
      <c r="H405">
        <f t="shared" si="52"/>
        <v>0</v>
      </c>
      <c r="I405" s="120">
        <f t="shared" si="53"/>
        <v>97469544.215582341</v>
      </c>
      <c r="J405" s="129">
        <f t="shared" si="54"/>
        <v>0</v>
      </c>
      <c r="K405" s="188">
        <f t="shared" si="55"/>
        <v>51131414.967389531</v>
      </c>
      <c r="L405">
        <f t="shared" si="56"/>
        <v>2.9143409776970133E-9</v>
      </c>
      <c r="M405" s="120">
        <f t="shared" si="57"/>
        <v>88201918.365943789</v>
      </c>
      <c r="N405" s="129">
        <f t="shared" si="58"/>
        <v>0</v>
      </c>
      <c r="O405" s="188">
        <f t="shared" si="59"/>
        <v>60399040.81702809</v>
      </c>
      <c r="P405">
        <f t="shared" si="60"/>
        <v>2.9143409776970133E-9</v>
      </c>
      <c r="Q405" s="120">
        <f t="shared" si="63"/>
        <v>78934292.516305223</v>
      </c>
      <c r="R405" s="129">
        <f t="shared" si="61"/>
        <v>0</v>
      </c>
    </row>
    <row r="406" spans="2:18" x14ac:dyDescent="0.3">
      <c r="B406" s="157">
        <v>229</v>
      </c>
      <c r="C406" s="170">
        <f t="shared" si="62"/>
        <v>48240000</v>
      </c>
      <c r="D406">
        <f t="shared" si="48"/>
        <v>2.9731991854535241E-9</v>
      </c>
      <c r="E406" s="120">
        <f t="shared" si="49"/>
        <v>0</v>
      </c>
      <c r="F406">
        <f t="shared" si="50"/>
        <v>0</v>
      </c>
      <c r="G406" s="188">
        <f t="shared" si="51"/>
        <v>41863789.117750973</v>
      </c>
      <c r="H406">
        <f t="shared" si="52"/>
        <v>0</v>
      </c>
      <c r="I406" s="120">
        <f t="shared" si="53"/>
        <v>97469544.215582341</v>
      </c>
      <c r="J406" s="129">
        <f t="shared" si="54"/>
        <v>0</v>
      </c>
      <c r="K406" s="188">
        <f t="shared" si="55"/>
        <v>51131414.967389531</v>
      </c>
      <c r="L406">
        <f t="shared" si="56"/>
        <v>2.9731991854535241E-9</v>
      </c>
      <c r="M406" s="120">
        <f t="shared" si="57"/>
        <v>88201918.365943789</v>
      </c>
      <c r="N406" s="129">
        <f t="shared" si="58"/>
        <v>0</v>
      </c>
      <c r="O406" s="188">
        <f t="shared" si="59"/>
        <v>60399040.81702809</v>
      </c>
      <c r="P406">
        <f t="shared" si="60"/>
        <v>2.9731991854535241E-9</v>
      </c>
      <c r="Q406" s="120">
        <f t="shared" si="63"/>
        <v>78934292.516305223</v>
      </c>
      <c r="R406" s="129">
        <f t="shared" si="61"/>
        <v>0</v>
      </c>
    </row>
    <row r="407" spans="2:18" x14ac:dyDescent="0.3">
      <c r="B407" s="157">
        <v>230</v>
      </c>
      <c r="C407" s="170">
        <f t="shared" si="62"/>
        <v>48320000</v>
      </c>
      <c r="D407">
        <f t="shared" si="48"/>
        <v>3.0330200836167172E-9</v>
      </c>
      <c r="E407" s="120">
        <f t="shared" si="49"/>
        <v>0</v>
      </c>
      <c r="F407">
        <f t="shared" si="50"/>
        <v>0</v>
      </c>
      <c r="G407" s="188">
        <f t="shared" si="51"/>
        <v>41863789.117750973</v>
      </c>
      <c r="H407">
        <f t="shared" si="52"/>
        <v>0</v>
      </c>
      <c r="I407" s="120">
        <f t="shared" si="53"/>
        <v>97469544.215582341</v>
      </c>
      <c r="J407" s="129">
        <f t="shared" si="54"/>
        <v>0</v>
      </c>
      <c r="K407" s="188">
        <f t="shared" si="55"/>
        <v>51131414.967389531</v>
      </c>
      <c r="L407">
        <f t="shared" si="56"/>
        <v>3.0330200836167172E-9</v>
      </c>
      <c r="M407" s="120">
        <f t="shared" si="57"/>
        <v>88201918.365943789</v>
      </c>
      <c r="N407" s="129">
        <f t="shared" si="58"/>
        <v>0</v>
      </c>
      <c r="O407" s="188">
        <f t="shared" si="59"/>
        <v>60399040.81702809</v>
      </c>
      <c r="P407">
        <f t="shared" si="60"/>
        <v>3.0330200836167172E-9</v>
      </c>
      <c r="Q407" s="120">
        <f t="shared" si="63"/>
        <v>78934292.516305223</v>
      </c>
      <c r="R407" s="129">
        <f t="shared" si="61"/>
        <v>0</v>
      </c>
    </row>
    <row r="408" spans="2:18" x14ac:dyDescent="0.3">
      <c r="B408" s="157">
        <v>231</v>
      </c>
      <c r="C408" s="170">
        <f t="shared" si="62"/>
        <v>48400000</v>
      </c>
      <c r="D408">
        <f t="shared" si="48"/>
        <v>3.09381403711555E-9</v>
      </c>
      <c r="E408" s="120">
        <f t="shared" si="49"/>
        <v>0</v>
      </c>
      <c r="F408">
        <f t="shared" si="50"/>
        <v>0</v>
      </c>
      <c r="G408" s="188">
        <f t="shared" si="51"/>
        <v>41863789.117750973</v>
      </c>
      <c r="H408">
        <f t="shared" si="52"/>
        <v>0</v>
      </c>
      <c r="I408" s="120">
        <f t="shared" si="53"/>
        <v>97469544.215582341</v>
      </c>
      <c r="J408" s="129">
        <f t="shared" si="54"/>
        <v>0</v>
      </c>
      <c r="K408" s="188">
        <f t="shared" si="55"/>
        <v>51131414.967389531</v>
      </c>
      <c r="L408">
        <f t="shared" si="56"/>
        <v>3.09381403711555E-9</v>
      </c>
      <c r="M408" s="120">
        <f t="shared" si="57"/>
        <v>88201918.365943789</v>
      </c>
      <c r="N408" s="129">
        <f t="shared" si="58"/>
        <v>0</v>
      </c>
      <c r="O408" s="188">
        <f t="shared" si="59"/>
        <v>60399040.81702809</v>
      </c>
      <c r="P408">
        <f t="shared" si="60"/>
        <v>3.09381403711555E-9</v>
      </c>
      <c r="Q408" s="120">
        <f t="shared" si="63"/>
        <v>78934292.516305223</v>
      </c>
      <c r="R408" s="129">
        <f t="shared" si="61"/>
        <v>0</v>
      </c>
    </row>
    <row r="409" spans="2:18" x14ac:dyDescent="0.3">
      <c r="B409" s="157">
        <v>232</v>
      </c>
      <c r="C409" s="170">
        <f t="shared" si="62"/>
        <v>48480000</v>
      </c>
      <c r="D409">
        <f t="shared" si="48"/>
        <v>3.1555913993353417E-9</v>
      </c>
      <c r="E409" s="120">
        <f t="shared" si="49"/>
        <v>0</v>
      </c>
      <c r="F409">
        <f t="shared" si="50"/>
        <v>0</v>
      </c>
      <c r="G409" s="188">
        <f t="shared" si="51"/>
        <v>41863789.117750973</v>
      </c>
      <c r="H409">
        <f t="shared" si="52"/>
        <v>0</v>
      </c>
      <c r="I409" s="120">
        <f t="shared" si="53"/>
        <v>97469544.215582341</v>
      </c>
      <c r="J409" s="129">
        <f t="shared" si="54"/>
        <v>0</v>
      </c>
      <c r="K409" s="188">
        <f t="shared" si="55"/>
        <v>51131414.967389531</v>
      </c>
      <c r="L409">
        <f t="shared" si="56"/>
        <v>3.1555913993353417E-9</v>
      </c>
      <c r="M409" s="120">
        <f t="shared" si="57"/>
        <v>88201918.365943789</v>
      </c>
      <c r="N409" s="129">
        <f t="shared" si="58"/>
        <v>0</v>
      </c>
      <c r="O409" s="188">
        <f t="shared" si="59"/>
        <v>60399040.81702809</v>
      </c>
      <c r="P409">
        <f t="shared" si="60"/>
        <v>3.1555913993353417E-9</v>
      </c>
      <c r="Q409" s="120">
        <f t="shared" si="63"/>
        <v>78934292.516305223</v>
      </c>
      <c r="R409" s="129">
        <f t="shared" si="61"/>
        <v>0</v>
      </c>
    </row>
    <row r="410" spans="2:18" x14ac:dyDescent="0.3">
      <c r="B410" s="157">
        <v>233</v>
      </c>
      <c r="C410" s="170">
        <f t="shared" si="62"/>
        <v>48560000</v>
      </c>
      <c r="D410">
        <f t="shared" si="48"/>
        <v>3.2183625087698433E-9</v>
      </c>
      <c r="E410" s="120">
        <f t="shared" si="49"/>
        <v>0</v>
      </c>
      <c r="F410">
        <f t="shared" si="50"/>
        <v>0</v>
      </c>
      <c r="G410" s="188">
        <f t="shared" si="51"/>
        <v>41863789.117750973</v>
      </c>
      <c r="H410">
        <f t="shared" si="52"/>
        <v>0</v>
      </c>
      <c r="I410" s="120">
        <f t="shared" si="53"/>
        <v>97469544.215582341</v>
      </c>
      <c r="J410" s="129">
        <f t="shared" si="54"/>
        <v>0</v>
      </c>
      <c r="K410" s="188">
        <f t="shared" si="55"/>
        <v>51131414.967389531</v>
      </c>
      <c r="L410">
        <f t="shared" si="56"/>
        <v>3.2183625087698433E-9</v>
      </c>
      <c r="M410" s="120">
        <f t="shared" si="57"/>
        <v>88201918.365943789</v>
      </c>
      <c r="N410" s="129">
        <f t="shared" si="58"/>
        <v>0</v>
      </c>
      <c r="O410" s="188">
        <f t="shared" si="59"/>
        <v>60399040.81702809</v>
      </c>
      <c r="P410">
        <f t="shared" si="60"/>
        <v>3.2183625087698433E-9</v>
      </c>
      <c r="Q410" s="120">
        <f t="shared" si="63"/>
        <v>78934292.516305223</v>
      </c>
      <c r="R410" s="129">
        <f t="shared" si="61"/>
        <v>0</v>
      </c>
    </row>
    <row r="411" spans="2:18" x14ac:dyDescent="0.3">
      <c r="B411" s="157">
        <v>234</v>
      </c>
      <c r="C411" s="170">
        <f t="shared" si="62"/>
        <v>48640000</v>
      </c>
      <c r="D411">
        <f t="shared" si="48"/>
        <v>3.2821376856118969E-9</v>
      </c>
      <c r="E411" s="120">
        <f t="shared" si="49"/>
        <v>0</v>
      </c>
      <c r="F411">
        <f t="shared" si="50"/>
        <v>0</v>
      </c>
      <c r="G411" s="188">
        <f t="shared" si="51"/>
        <v>41863789.117750973</v>
      </c>
      <c r="H411">
        <f t="shared" si="52"/>
        <v>0</v>
      </c>
      <c r="I411" s="120">
        <f t="shared" si="53"/>
        <v>97469544.215582341</v>
      </c>
      <c r="J411" s="129">
        <f t="shared" si="54"/>
        <v>0</v>
      </c>
      <c r="K411" s="188">
        <f t="shared" si="55"/>
        <v>51131414.967389531</v>
      </c>
      <c r="L411">
        <f t="shared" si="56"/>
        <v>3.2821376856118969E-9</v>
      </c>
      <c r="M411" s="120">
        <f t="shared" si="57"/>
        <v>88201918.365943789</v>
      </c>
      <c r="N411" s="129">
        <f t="shared" si="58"/>
        <v>0</v>
      </c>
      <c r="O411" s="188">
        <f t="shared" si="59"/>
        <v>60399040.81702809</v>
      </c>
      <c r="P411">
        <f t="shared" si="60"/>
        <v>3.2821376856118969E-9</v>
      </c>
      <c r="Q411" s="120">
        <f t="shared" si="63"/>
        <v>78934292.516305223</v>
      </c>
      <c r="R411" s="129">
        <f t="shared" si="61"/>
        <v>0</v>
      </c>
    </row>
    <row r="412" spans="2:18" x14ac:dyDescent="0.3">
      <c r="B412" s="157">
        <v>235</v>
      </c>
      <c r="C412" s="170">
        <f t="shared" si="62"/>
        <v>48720000</v>
      </c>
      <c r="D412">
        <f t="shared" si="48"/>
        <v>3.3469272282830721E-9</v>
      </c>
      <c r="E412" s="120">
        <f t="shared" si="49"/>
        <v>0</v>
      </c>
      <c r="F412">
        <f t="shared" si="50"/>
        <v>0</v>
      </c>
      <c r="G412" s="188">
        <f t="shared" si="51"/>
        <v>41863789.117750973</v>
      </c>
      <c r="H412">
        <f t="shared" si="52"/>
        <v>0</v>
      </c>
      <c r="I412" s="120">
        <f t="shared" si="53"/>
        <v>97469544.215582341</v>
      </c>
      <c r="J412" s="129">
        <f t="shared" si="54"/>
        <v>0</v>
      </c>
      <c r="K412" s="188">
        <f t="shared" si="55"/>
        <v>51131414.967389531</v>
      </c>
      <c r="L412">
        <f t="shared" si="56"/>
        <v>3.3469272282830721E-9</v>
      </c>
      <c r="M412" s="120">
        <f t="shared" si="57"/>
        <v>88201918.365943789</v>
      </c>
      <c r="N412" s="129">
        <f t="shared" si="58"/>
        <v>0</v>
      </c>
      <c r="O412" s="188">
        <f t="shared" si="59"/>
        <v>60399040.81702809</v>
      </c>
      <c r="P412">
        <f t="shared" si="60"/>
        <v>3.3469272282830721E-9</v>
      </c>
      <c r="Q412" s="120">
        <f t="shared" si="63"/>
        <v>78934292.516305223</v>
      </c>
      <c r="R412" s="129">
        <f t="shared" si="61"/>
        <v>0</v>
      </c>
    </row>
    <row r="413" spans="2:18" x14ac:dyDescent="0.3">
      <c r="B413" s="157">
        <v>236</v>
      </c>
      <c r="C413" s="170">
        <f t="shared" si="62"/>
        <v>48800000</v>
      </c>
      <c r="D413">
        <f t="shared" si="48"/>
        <v>3.4127414099025402E-9</v>
      </c>
      <c r="E413" s="120">
        <f t="shared" si="49"/>
        <v>0</v>
      </c>
      <c r="F413">
        <f t="shared" si="50"/>
        <v>0</v>
      </c>
      <c r="G413" s="188">
        <f t="shared" si="51"/>
        <v>41863789.117750973</v>
      </c>
      <c r="H413">
        <f t="shared" si="52"/>
        <v>0</v>
      </c>
      <c r="I413" s="120">
        <f t="shared" si="53"/>
        <v>97469544.215582341</v>
      </c>
      <c r="J413" s="129">
        <f t="shared" si="54"/>
        <v>0</v>
      </c>
      <c r="K413" s="188">
        <f t="shared" si="55"/>
        <v>51131414.967389531</v>
      </c>
      <c r="L413">
        <f t="shared" si="56"/>
        <v>3.4127414099025402E-9</v>
      </c>
      <c r="M413" s="120">
        <f t="shared" si="57"/>
        <v>88201918.365943789</v>
      </c>
      <c r="N413" s="129">
        <f t="shared" si="58"/>
        <v>0</v>
      </c>
      <c r="O413" s="188">
        <f t="shared" si="59"/>
        <v>60399040.81702809</v>
      </c>
      <c r="P413">
        <f t="shared" si="60"/>
        <v>3.4127414099025402E-9</v>
      </c>
      <c r="Q413" s="120">
        <f t="shared" si="63"/>
        <v>78934292.516305223</v>
      </c>
      <c r="R413" s="129">
        <f t="shared" si="61"/>
        <v>0</v>
      </c>
    </row>
    <row r="414" spans="2:18" x14ac:dyDescent="0.3">
      <c r="B414" s="157">
        <v>237</v>
      </c>
      <c r="C414" s="170">
        <f t="shared" si="62"/>
        <v>48880000</v>
      </c>
      <c r="D414">
        <f t="shared" si="48"/>
        <v>3.4795904746957114E-9</v>
      </c>
      <c r="E414" s="120">
        <f t="shared" si="49"/>
        <v>0</v>
      </c>
      <c r="F414">
        <f t="shared" si="50"/>
        <v>0</v>
      </c>
      <c r="G414" s="188">
        <f t="shared" si="51"/>
        <v>41863789.117750973</v>
      </c>
      <c r="H414">
        <f t="shared" si="52"/>
        <v>0</v>
      </c>
      <c r="I414" s="120">
        <f t="shared" si="53"/>
        <v>97469544.215582341</v>
      </c>
      <c r="J414" s="129">
        <f t="shared" si="54"/>
        <v>0</v>
      </c>
      <c r="K414" s="188">
        <f t="shared" si="55"/>
        <v>51131414.967389531</v>
      </c>
      <c r="L414">
        <f t="shared" si="56"/>
        <v>3.4795904746957114E-9</v>
      </c>
      <c r="M414" s="120">
        <f t="shared" si="57"/>
        <v>88201918.365943789</v>
      </c>
      <c r="N414" s="129">
        <f t="shared" si="58"/>
        <v>0</v>
      </c>
      <c r="O414" s="188">
        <f t="shared" si="59"/>
        <v>60399040.81702809</v>
      </c>
      <c r="P414">
        <f t="shared" si="60"/>
        <v>3.4795904746957114E-9</v>
      </c>
      <c r="Q414" s="120">
        <f t="shared" si="63"/>
        <v>78934292.516305223</v>
      </c>
      <c r="R414" s="129">
        <f t="shared" si="61"/>
        <v>0</v>
      </c>
    </row>
    <row r="415" spans="2:18" x14ac:dyDescent="0.3">
      <c r="B415" s="157">
        <v>238</v>
      </c>
      <c r="C415" s="170">
        <f t="shared" si="62"/>
        <v>48960000</v>
      </c>
      <c r="D415">
        <f t="shared" si="48"/>
        <v>3.5474846343428971E-9</v>
      </c>
      <c r="E415" s="120">
        <f t="shared" si="49"/>
        <v>0</v>
      </c>
      <c r="F415">
        <f t="shared" si="50"/>
        <v>0</v>
      </c>
      <c r="G415" s="188">
        <f t="shared" si="51"/>
        <v>41863789.117750973</v>
      </c>
      <c r="H415">
        <f t="shared" si="52"/>
        <v>0</v>
      </c>
      <c r="I415" s="120">
        <f t="shared" si="53"/>
        <v>97469544.215582341</v>
      </c>
      <c r="J415" s="129">
        <f t="shared" si="54"/>
        <v>0</v>
      </c>
      <c r="K415" s="188">
        <f t="shared" si="55"/>
        <v>51131414.967389531</v>
      </c>
      <c r="L415">
        <f t="shared" si="56"/>
        <v>3.5474846343428971E-9</v>
      </c>
      <c r="M415" s="120">
        <f t="shared" si="57"/>
        <v>88201918.365943789</v>
      </c>
      <c r="N415" s="129">
        <f t="shared" si="58"/>
        <v>0</v>
      </c>
      <c r="O415" s="188">
        <f t="shared" si="59"/>
        <v>60399040.81702809</v>
      </c>
      <c r="P415">
        <f t="shared" si="60"/>
        <v>3.5474846343428971E-9</v>
      </c>
      <c r="Q415" s="120">
        <f t="shared" si="63"/>
        <v>78934292.516305223</v>
      </c>
      <c r="R415" s="129">
        <f t="shared" si="61"/>
        <v>0</v>
      </c>
    </row>
    <row r="416" spans="2:18" x14ac:dyDescent="0.3">
      <c r="B416" s="157">
        <v>239</v>
      </c>
      <c r="C416" s="170">
        <f t="shared" si="62"/>
        <v>49040000</v>
      </c>
      <c r="D416">
        <f t="shared" si="48"/>
        <v>3.6164340642686324E-9</v>
      </c>
      <c r="E416" s="120">
        <f t="shared" si="49"/>
        <v>0</v>
      </c>
      <c r="F416">
        <f t="shared" si="50"/>
        <v>0</v>
      </c>
      <c r="G416" s="188">
        <f t="shared" si="51"/>
        <v>41863789.117750973</v>
      </c>
      <c r="H416">
        <f t="shared" si="52"/>
        <v>0</v>
      </c>
      <c r="I416" s="120">
        <f t="shared" si="53"/>
        <v>97469544.215582341</v>
      </c>
      <c r="J416" s="129">
        <f t="shared" si="54"/>
        <v>0</v>
      </c>
      <c r="K416" s="188">
        <f t="shared" si="55"/>
        <v>51131414.967389531</v>
      </c>
      <c r="L416">
        <f t="shared" si="56"/>
        <v>3.6164340642686324E-9</v>
      </c>
      <c r="M416" s="120">
        <f t="shared" si="57"/>
        <v>88201918.365943789</v>
      </c>
      <c r="N416" s="129">
        <f t="shared" si="58"/>
        <v>0</v>
      </c>
      <c r="O416" s="188">
        <f t="shared" si="59"/>
        <v>60399040.81702809</v>
      </c>
      <c r="P416">
        <f t="shared" si="60"/>
        <v>3.6164340642686324E-9</v>
      </c>
      <c r="Q416" s="120">
        <f t="shared" si="63"/>
        <v>78934292.516305223</v>
      </c>
      <c r="R416" s="129">
        <f t="shared" si="61"/>
        <v>0</v>
      </c>
    </row>
    <row r="417" spans="2:18" x14ac:dyDescent="0.3">
      <c r="B417" s="157">
        <v>240</v>
      </c>
      <c r="C417" s="170">
        <f t="shared" si="62"/>
        <v>49120000</v>
      </c>
      <c r="D417">
        <f t="shared" si="48"/>
        <v>3.68644889987204E-9</v>
      </c>
      <c r="E417" s="120">
        <f t="shared" si="49"/>
        <v>0</v>
      </c>
      <c r="F417">
        <f t="shared" si="50"/>
        <v>0</v>
      </c>
      <c r="G417" s="188">
        <f t="shared" si="51"/>
        <v>41863789.117750973</v>
      </c>
      <c r="H417">
        <f t="shared" si="52"/>
        <v>0</v>
      </c>
      <c r="I417" s="120">
        <f t="shared" si="53"/>
        <v>97469544.215582341</v>
      </c>
      <c r="J417" s="129">
        <f t="shared" si="54"/>
        <v>0</v>
      </c>
      <c r="K417" s="188">
        <f t="shared" si="55"/>
        <v>51131414.967389531</v>
      </c>
      <c r="L417">
        <f t="shared" si="56"/>
        <v>3.68644889987204E-9</v>
      </c>
      <c r="M417" s="120">
        <f t="shared" si="57"/>
        <v>88201918.365943789</v>
      </c>
      <c r="N417" s="129">
        <f t="shared" si="58"/>
        <v>0</v>
      </c>
      <c r="O417" s="188">
        <f t="shared" si="59"/>
        <v>60399040.81702809</v>
      </c>
      <c r="P417">
        <f t="shared" si="60"/>
        <v>3.68644889987204E-9</v>
      </c>
      <c r="Q417" s="120">
        <f t="shared" si="63"/>
        <v>78934292.516305223</v>
      </c>
      <c r="R417" s="129">
        <f t="shared" si="61"/>
        <v>0</v>
      </c>
    </row>
    <row r="418" spans="2:18" x14ac:dyDescent="0.3">
      <c r="B418" s="157">
        <v>241</v>
      </c>
      <c r="C418" s="170">
        <f t="shared" si="62"/>
        <v>49200000</v>
      </c>
      <c r="D418">
        <f t="shared" si="48"/>
        <v>3.7575392326988913E-9</v>
      </c>
      <c r="E418" s="120">
        <f t="shared" si="49"/>
        <v>0</v>
      </c>
      <c r="F418">
        <f t="shared" si="50"/>
        <v>0</v>
      </c>
      <c r="G418" s="188">
        <f t="shared" si="51"/>
        <v>41863789.117750973</v>
      </c>
      <c r="H418">
        <f t="shared" si="52"/>
        <v>0</v>
      </c>
      <c r="I418" s="120">
        <f t="shared" si="53"/>
        <v>97469544.215582341</v>
      </c>
      <c r="J418" s="129">
        <f t="shared" si="54"/>
        <v>0</v>
      </c>
      <c r="K418" s="188">
        <f t="shared" si="55"/>
        <v>51131414.967389531</v>
      </c>
      <c r="L418">
        <f t="shared" si="56"/>
        <v>3.7575392326988913E-9</v>
      </c>
      <c r="M418" s="120">
        <f t="shared" si="57"/>
        <v>88201918.365943789</v>
      </c>
      <c r="N418" s="129">
        <f t="shared" si="58"/>
        <v>0</v>
      </c>
      <c r="O418" s="188">
        <f t="shared" si="59"/>
        <v>60399040.81702809</v>
      </c>
      <c r="P418">
        <f t="shared" si="60"/>
        <v>3.7575392326988913E-9</v>
      </c>
      <c r="Q418" s="120">
        <f t="shared" si="63"/>
        <v>78934292.516305223</v>
      </c>
      <c r="R418" s="129">
        <f t="shared" si="61"/>
        <v>0</v>
      </c>
    </row>
    <row r="419" spans="2:18" x14ac:dyDescent="0.3">
      <c r="B419" s="157">
        <v>242</v>
      </c>
      <c r="C419" s="170">
        <f t="shared" si="62"/>
        <v>49280000</v>
      </c>
      <c r="D419">
        <f t="shared" si="48"/>
        <v>3.8297151065558468E-9</v>
      </c>
      <c r="E419" s="120">
        <f t="shared" si="49"/>
        <v>0</v>
      </c>
      <c r="F419">
        <f t="shared" si="50"/>
        <v>0</v>
      </c>
      <c r="G419" s="188">
        <f t="shared" si="51"/>
        <v>41863789.117750973</v>
      </c>
      <c r="H419">
        <f t="shared" si="52"/>
        <v>0</v>
      </c>
      <c r="I419" s="120">
        <f t="shared" si="53"/>
        <v>97469544.215582341</v>
      </c>
      <c r="J419" s="129">
        <f t="shared" si="54"/>
        <v>0</v>
      </c>
      <c r="K419" s="188">
        <f t="shared" si="55"/>
        <v>51131414.967389531</v>
      </c>
      <c r="L419">
        <f t="shared" si="56"/>
        <v>3.8297151065558468E-9</v>
      </c>
      <c r="M419" s="120">
        <f t="shared" si="57"/>
        <v>88201918.365943789</v>
      </c>
      <c r="N419" s="129">
        <f t="shared" si="58"/>
        <v>0</v>
      </c>
      <c r="O419" s="188">
        <f t="shared" si="59"/>
        <v>60399040.81702809</v>
      </c>
      <c r="P419">
        <f t="shared" si="60"/>
        <v>3.8297151065558468E-9</v>
      </c>
      <c r="Q419" s="120">
        <f t="shared" si="63"/>
        <v>78934292.516305223</v>
      </c>
      <c r="R419" s="129">
        <f t="shared" si="61"/>
        <v>0</v>
      </c>
    </row>
    <row r="420" spans="2:18" x14ac:dyDescent="0.3">
      <c r="B420" s="157">
        <v>243</v>
      </c>
      <c r="C420" s="170">
        <f t="shared" si="62"/>
        <v>49360000</v>
      </c>
      <c r="D420">
        <f t="shared" si="48"/>
        <v>3.9029865135676572E-9</v>
      </c>
      <c r="E420" s="120">
        <f t="shared" si="49"/>
        <v>0</v>
      </c>
      <c r="F420">
        <f t="shared" si="50"/>
        <v>0</v>
      </c>
      <c r="G420" s="188">
        <f t="shared" si="51"/>
        <v>41863789.117750973</v>
      </c>
      <c r="H420">
        <f t="shared" si="52"/>
        <v>0</v>
      </c>
      <c r="I420" s="120">
        <f t="shared" si="53"/>
        <v>97469544.215582341</v>
      </c>
      <c r="J420" s="129">
        <f t="shared" si="54"/>
        <v>0</v>
      </c>
      <c r="K420" s="188">
        <f t="shared" si="55"/>
        <v>51131414.967389531</v>
      </c>
      <c r="L420">
        <f t="shared" si="56"/>
        <v>3.9029865135676572E-9</v>
      </c>
      <c r="M420" s="120">
        <f t="shared" si="57"/>
        <v>88201918.365943789</v>
      </c>
      <c r="N420" s="129">
        <f t="shared" si="58"/>
        <v>0</v>
      </c>
      <c r="O420" s="188">
        <f t="shared" si="59"/>
        <v>60399040.81702809</v>
      </c>
      <c r="P420">
        <f t="shared" si="60"/>
        <v>3.9029865135676572E-9</v>
      </c>
      <c r="Q420" s="120">
        <f t="shared" si="63"/>
        <v>78934292.516305223</v>
      </c>
      <c r="R420" s="129">
        <f t="shared" si="61"/>
        <v>0</v>
      </c>
    </row>
    <row r="421" spans="2:18" x14ac:dyDescent="0.3">
      <c r="B421" s="157">
        <v>244</v>
      </c>
      <c r="C421" s="170">
        <f t="shared" si="62"/>
        <v>49440000</v>
      </c>
      <c r="D421">
        <f t="shared" si="48"/>
        <v>3.9773633901778331E-9</v>
      </c>
      <c r="E421" s="120">
        <f t="shared" si="49"/>
        <v>0</v>
      </c>
      <c r="F421">
        <f t="shared" si="50"/>
        <v>0</v>
      </c>
      <c r="G421" s="188">
        <f t="shared" si="51"/>
        <v>41863789.117750973</v>
      </c>
      <c r="H421">
        <f t="shared" si="52"/>
        <v>0</v>
      </c>
      <c r="I421" s="120">
        <f t="shared" si="53"/>
        <v>97469544.215582341</v>
      </c>
      <c r="J421" s="129">
        <f t="shared" si="54"/>
        <v>0</v>
      </c>
      <c r="K421" s="188">
        <f t="shared" si="55"/>
        <v>51131414.967389531</v>
      </c>
      <c r="L421">
        <f t="shared" si="56"/>
        <v>3.9773633901778331E-9</v>
      </c>
      <c r="M421" s="120">
        <f t="shared" si="57"/>
        <v>88201918.365943789</v>
      </c>
      <c r="N421" s="129">
        <f t="shared" si="58"/>
        <v>0</v>
      </c>
      <c r="O421" s="188">
        <f t="shared" si="59"/>
        <v>60399040.81702809</v>
      </c>
      <c r="P421">
        <f t="shared" si="60"/>
        <v>3.9773633901778331E-9</v>
      </c>
      <c r="Q421" s="120">
        <f t="shared" si="63"/>
        <v>78934292.516305223</v>
      </c>
      <c r="R421" s="129">
        <f t="shared" si="61"/>
        <v>0</v>
      </c>
    </row>
    <row r="422" spans="2:18" x14ac:dyDescent="0.3">
      <c r="B422" s="157">
        <v>245</v>
      </c>
      <c r="C422" s="170">
        <f t="shared" si="62"/>
        <v>49520000</v>
      </c>
      <c r="D422">
        <f t="shared" si="48"/>
        <v>4.0528556130936672E-9</v>
      </c>
      <c r="E422" s="120">
        <f t="shared" si="49"/>
        <v>0</v>
      </c>
      <c r="F422">
        <f t="shared" si="50"/>
        <v>0</v>
      </c>
      <c r="G422" s="188">
        <f t="shared" si="51"/>
        <v>41863789.117750973</v>
      </c>
      <c r="H422">
        <f t="shared" si="52"/>
        <v>0</v>
      </c>
      <c r="I422" s="120">
        <f t="shared" si="53"/>
        <v>97469544.215582341</v>
      </c>
      <c r="J422" s="129">
        <f t="shared" si="54"/>
        <v>0</v>
      </c>
      <c r="K422" s="188">
        <f t="shared" si="55"/>
        <v>51131414.967389531</v>
      </c>
      <c r="L422">
        <f t="shared" si="56"/>
        <v>4.0528556130936672E-9</v>
      </c>
      <c r="M422" s="120">
        <f t="shared" si="57"/>
        <v>88201918.365943789</v>
      </c>
      <c r="N422" s="129">
        <f t="shared" si="58"/>
        <v>0</v>
      </c>
      <c r="O422" s="188">
        <f t="shared" si="59"/>
        <v>60399040.81702809</v>
      </c>
      <c r="P422">
        <f t="shared" si="60"/>
        <v>4.0528556130936672E-9</v>
      </c>
      <c r="Q422" s="120">
        <f t="shared" si="63"/>
        <v>78934292.516305223</v>
      </c>
      <c r="R422" s="129">
        <f t="shared" si="61"/>
        <v>0</v>
      </c>
    </row>
    <row r="423" spans="2:18" x14ac:dyDescent="0.3">
      <c r="B423" s="157">
        <v>246</v>
      </c>
      <c r="C423" s="170">
        <f t="shared" si="62"/>
        <v>49600000</v>
      </c>
      <c r="D423">
        <f t="shared" si="48"/>
        <v>4.1294729951762362E-9</v>
      </c>
      <c r="E423" s="120">
        <f t="shared" si="49"/>
        <v>0</v>
      </c>
      <c r="F423">
        <f t="shared" si="50"/>
        <v>0</v>
      </c>
      <c r="G423" s="188">
        <f t="shared" si="51"/>
        <v>41863789.117750973</v>
      </c>
      <c r="H423">
        <f t="shared" si="52"/>
        <v>0</v>
      </c>
      <c r="I423" s="120">
        <f t="shared" si="53"/>
        <v>97469544.215582341</v>
      </c>
      <c r="J423" s="129">
        <f t="shared" si="54"/>
        <v>0</v>
      </c>
      <c r="K423" s="188">
        <f t="shared" si="55"/>
        <v>51131414.967389531</v>
      </c>
      <c r="L423">
        <f t="shared" si="56"/>
        <v>4.1294729951762362E-9</v>
      </c>
      <c r="M423" s="120">
        <f t="shared" si="57"/>
        <v>88201918.365943789</v>
      </c>
      <c r="N423" s="129">
        <f t="shared" si="58"/>
        <v>0</v>
      </c>
      <c r="O423" s="188">
        <f t="shared" si="59"/>
        <v>60399040.81702809</v>
      </c>
      <c r="P423">
        <f t="shared" si="60"/>
        <v>4.1294729951762362E-9</v>
      </c>
      <c r="Q423" s="120">
        <f t="shared" si="63"/>
        <v>78934292.516305223</v>
      </c>
      <c r="R423" s="129">
        <f t="shared" si="61"/>
        <v>0</v>
      </c>
    </row>
    <row r="424" spans="2:18" x14ac:dyDescent="0.3">
      <c r="B424" s="157">
        <v>247</v>
      </c>
      <c r="C424" s="170">
        <f t="shared" si="62"/>
        <v>49680000</v>
      </c>
      <c r="D424">
        <f t="shared" si="48"/>
        <v>4.2072252812763085E-9</v>
      </c>
      <c r="E424" s="120">
        <f t="shared" si="49"/>
        <v>0</v>
      </c>
      <c r="F424">
        <f t="shared" si="50"/>
        <v>0</v>
      </c>
      <c r="G424" s="188">
        <f t="shared" si="51"/>
        <v>41863789.117750973</v>
      </c>
      <c r="H424">
        <f t="shared" si="52"/>
        <v>0</v>
      </c>
      <c r="I424" s="120">
        <f t="shared" si="53"/>
        <v>97469544.215582341</v>
      </c>
      <c r="J424" s="129">
        <f t="shared" si="54"/>
        <v>0</v>
      </c>
      <c r="K424" s="188">
        <f t="shared" si="55"/>
        <v>51131414.967389531</v>
      </c>
      <c r="L424">
        <f t="shared" si="56"/>
        <v>4.2072252812763085E-9</v>
      </c>
      <c r="M424" s="120">
        <f t="shared" si="57"/>
        <v>88201918.365943789</v>
      </c>
      <c r="N424" s="129">
        <f t="shared" si="58"/>
        <v>0</v>
      </c>
      <c r="O424" s="188">
        <f t="shared" si="59"/>
        <v>60399040.81702809</v>
      </c>
      <c r="P424">
        <f t="shared" si="60"/>
        <v>4.2072252812763085E-9</v>
      </c>
      <c r="Q424" s="120">
        <f t="shared" si="63"/>
        <v>78934292.516305223</v>
      </c>
      <c r="R424" s="129">
        <f t="shared" si="61"/>
        <v>0</v>
      </c>
    </row>
    <row r="425" spans="2:18" x14ac:dyDescent="0.3">
      <c r="B425" s="157">
        <v>248</v>
      </c>
      <c r="C425" s="170">
        <f t="shared" si="62"/>
        <v>49760000</v>
      </c>
      <c r="D425">
        <f t="shared" si="48"/>
        <v>4.2861221440168888E-9</v>
      </c>
      <c r="E425" s="120">
        <f t="shared" si="49"/>
        <v>0</v>
      </c>
      <c r="F425">
        <f t="shared" si="50"/>
        <v>0</v>
      </c>
      <c r="G425" s="188">
        <f t="shared" si="51"/>
        <v>41863789.117750973</v>
      </c>
      <c r="H425">
        <f t="shared" si="52"/>
        <v>0</v>
      </c>
      <c r="I425" s="120">
        <f t="shared" si="53"/>
        <v>97469544.215582341</v>
      </c>
      <c r="J425" s="129">
        <f t="shared" si="54"/>
        <v>0</v>
      </c>
      <c r="K425" s="188">
        <f t="shared" si="55"/>
        <v>51131414.967389531</v>
      </c>
      <c r="L425">
        <f t="shared" si="56"/>
        <v>4.2861221440168888E-9</v>
      </c>
      <c r="M425" s="120">
        <f t="shared" si="57"/>
        <v>88201918.365943789</v>
      </c>
      <c r="N425" s="129">
        <f t="shared" si="58"/>
        <v>0</v>
      </c>
      <c r="O425" s="188">
        <f t="shared" si="59"/>
        <v>60399040.81702809</v>
      </c>
      <c r="P425">
        <f t="shared" si="60"/>
        <v>4.2861221440168888E-9</v>
      </c>
      <c r="Q425" s="120">
        <f t="shared" si="63"/>
        <v>78934292.516305223</v>
      </c>
      <c r="R425" s="129">
        <f t="shared" si="61"/>
        <v>0</v>
      </c>
    </row>
    <row r="426" spans="2:18" x14ac:dyDescent="0.3">
      <c r="B426" s="157">
        <v>249</v>
      </c>
      <c r="C426" s="170">
        <f t="shared" si="62"/>
        <v>49840000</v>
      </c>
      <c r="D426">
        <f t="shared" si="48"/>
        <v>4.3661731795234291E-9</v>
      </c>
      <c r="E426" s="120">
        <f t="shared" si="49"/>
        <v>0</v>
      </c>
      <c r="F426">
        <f t="shared" si="50"/>
        <v>0</v>
      </c>
      <c r="G426" s="188">
        <f t="shared" si="51"/>
        <v>41863789.117750973</v>
      </c>
      <c r="H426">
        <f t="shared" si="52"/>
        <v>0</v>
      </c>
      <c r="I426" s="120">
        <f t="shared" si="53"/>
        <v>97469544.215582341</v>
      </c>
      <c r="J426" s="129">
        <f t="shared" si="54"/>
        <v>0</v>
      </c>
      <c r="K426" s="188">
        <f t="shared" si="55"/>
        <v>51131414.967389531</v>
      </c>
      <c r="L426">
        <f t="shared" si="56"/>
        <v>4.3661731795234291E-9</v>
      </c>
      <c r="M426" s="120">
        <f t="shared" si="57"/>
        <v>88201918.365943789</v>
      </c>
      <c r="N426" s="129">
        <f t="shared" si="58"/>
        <v>0</v>
      </c>
      <c r="O426" s="188">
        <f t="shared" si="59"/>
        <v>60399040.81702809</v>
      </c>
      <c r="P426">
        <f t="shared" si="60"/>
        <v>4.3661731795234291E-9</v>
      </c>
      <c r="Q426" s="120">
        <f t="shared" si="63"/>
        <v>78934292.516305223</v>
      </c>
      <c r="R426" s="129">
        <f t="shared" si="61"/>
        <v>0</v>
      </c>
    </row>
    <row r="427" spans="2:18" x14ac:dyDescent="0.3">
      <c r="B427" s="157">
        <v>250</v>
      </c>
      <c r="C427" s="170">
        <f t="shared" si="62"/>
        <v>49920000</v>
      </c>
      <c r="D427">
        <f t="shared" si="48"/>
        <v>4.4473879031025035E-9</v>
      </c>
      <c r="E427" s="120">
        <f t="shared" si="49"/>
        <v>0</v>
      </c>
      <c r="F427">
        <f t="shared" si="50"/>
        <v>0</v>
      </c>
      <c r="G427" s="188">
        <f t="shared" si="51"/>
        <v>41863789.117750973</v>
      </c>
      <c r="H427">
        <f t="shared" si="52"/>
        <v>0</v>
      </c>
      <c r="I427" s="120">
        <f t="shared" si="53"/>
        <v>97469544.215582341</v>
      </c>
      <c r="J427" s="129">
        <f t="shared" si="54"/>
        <v>0</v>
      </c>
      <c r="K427" s="188">
        <f t="shared" si="55"/>
        <v>51131414.967389531</v>
      </c>
      <c r="L427">
        <f t="shared" si="56"/>
        <v>4.4473879031025035E-9</v>
      </c>
      <c r="M427" s="120">
        <f t="shared" si="57"/>
        <v>88201918.365943789</v>
      </c>
      <c r="N427" s="129">
        <f t="shared" si="58"/>
        <v>0</v>
      </c>
      <c r="O427" s="188">
        <f t="shared" si="59"/>
        <v>60399040.81702809</v>
      </c>
      <c r="P427">
        <f t="shared" si="60"/>
        <v>4.4473879031025035E-9</v>
      </c>
      <c r="Q427" s="120">
        <f t="shared" si="63"/>
        <v>78934292.516305223</v>
      </c>
      <c r="R427" s="129">
        <f t="shared" si="61"/>
        <v>0</v>
      </c>
    </row>
    <row r="428" spans="2:18" x14ac:dyDescent="0.3">
      <c r="B428" s="157">
        <v>251</v>
      </c>
      <c r="C428" s="170">
        <f t="shared" si="62"/>
        <v>50000000</v>
      </c>
      <c r="D428">
        <f t="shared" si="48"/>
        <v>4.5297757448700644E-9</v>
      </c>
      <c r="E428" s="120">
        <f t="shared" si="49"/>
        <v>0</v>
      </c>
      <c r="F428">
        <f t="shared" si="50"/>
        <v>0</v>
      </c>
      <c r="G428" s="188">
        <f t="shared" si="51"/>
        <v>41863789.117750973</v>
      </c>
      <c r="H428">
        <f t="shared" si="52"/>
        <v>0</v>
      </c>
      <c r="I428" s="120">
        <f t="shared" si="53"/>
        <v>97469544.215582341</v>
      </c>
      <c r="J428" s="129">
        <f t="shared" si="54"/>
        <v>0</v>
      </c>
      <c r="K428" s="188">
        <f t="shared" si="55"/>
        <v>51131414.967389531</v>
      </c>
      <c r="L428">
        <f t="shared" si="56"/>
        <v>4.5297757448700644E-9</v>
      </c>
      <c r="M428" s="120">
        <f t="shared" si="57"/>
        <v>88201918.365943789</v>
      </c>
      <c r="N428" s="129">
        <f t="shared" si="58"/>
        <v>0</v>
      </c>
      <c r="O428" s="188">
        <f t="shared" si="59"/>
        <v>60399040.81702809</v>
      </c>
      <c r="P428">
        <f t="shared" si="60"/>
        <v>4.5297757448700644E-9</v>
      </c>
      <c r="Q428" s="120">
        <f t="shared" si="63"/>
        <v>78934292.516305223</v>
      </c>
      <c r="R428" s="129">
        <f t="shared" si="61"/>
        <v>0</v>
      </c>
    </row>
    <row r="429" spans="2:18" x14ac:dyDescent="0.3">
      <c r="B429" s="157">
        <v>252</v>
      </c>
      <c r="C429" s="170">
        <f t="shared" si="62"/>
        <v>50080000</v>
      </c>
      <c r="D429">
        <f t="shared" si="48"/>
        <v>4.6133460453302039E-9</v>
      </c>
      <c r="E429" s="120">
        <f t="shared" si="49"/>
        <v>0</v>
      </c>
      <c r="F429">
        <f t="shared" si="50"/>
        <v>0</v>
      </c>
      <c r="G429" s="188">
        <f t="shared" si="51"/>
        <v>41863789.117750973</v>
      </c>
      <c r="H429">
        <f t="shared" si="52"/>
        <v>0</v>
      </c>
      <c r="I429" s="120">
        <f t="shared" si="53"/>
        <v>97469544.215582341</v>
      </c>
      <c r="J429" s="129">
        <f t="shared" si="54"/>
        <v>0</v>
      </c>
      <c r="K429" s="188">
        <f t="shared" si="55"/>
        <v>51131414.967389531</v>
      </c>
      <c r="L429">
        <f t="shared" si="56"/>
        <v>4.6133460453302039E-9</v>
      </c>
      <c r="M429" s="120">
        <f t="shared" si="57"/>
        <v>88201918.365943789</v>
      </c>
      <c r="N429" s="129">
        <f t="shared" si="58"/>
        <v>0</v>
      </c>
      <c r="O429" s="188">
        <f t="shared" si="59"/>
        <v>60399040.81702809</v>
      </c>
      <c r="P429">
        <f t="shared" si="60"/>
        <v>4.6133460453302039E-9</v>
      </c>
      <c r="Q429" s="120">
        <f t="shared" si="63"/>
        <v>78934292.516305223</v>
      </c>
      <c r="R429" s="129">
        <f t="shared" si="61"/>
        <v>0</v>
      </c>
    </row>
    <row r="430" spans="2:18" x14ac:dyDescent="0.3">
      <c r="B430" s="157">
        <v>253</v>
      </c>
      <c r="C430" s="170">
        <f t="shared" si="62"/>
        <v>50160000</v>
      </c>
      <c r="D430">
        <f t="shared" si="48"/>
        <v>4.6981080509055806E-9</v>
      </c>
      <c r="E430" s="120">
        <f t="shared" si="49"/>
        <v>0</v>
      </c>
      <c r="F430">
        <f t="shared" si="50"/>
        <v>0</v>
      </c>
      <c r="G430" s="188">
        <f t="shared" si="51"/>
        <v>41863789.117750973</v>
      </c>
      <c r="H430">
        <f t="shared" si="52"/>
        <v>0</v>
      </c>
      <c r="I430" s="120">
        <f t="shared" si="53"/>
        <v>97469544.215582341</v>
      </c>
      <c r="J430" s="129">
        <f t="shared" si="54"/>
        <v>0</v>
      </c>
      <c r="K430" s="188">
        <f t="shared" si="55"/>
        <v>51131414.967389531</v>
      </c>
      <c r="L430">
        <f t="shared" si="56"/>
        <v>4.6981080509055806E-9</v>
      </c>
      <c r="M430" s="120">
        <f t="shared" si="57"/>
        <v>88201918.365943789</v>
      </c>
      <c r="N430" s="129">
        <f t="shared" si="58"/>
        <v>0</v>
      </c>
      <c r="O430" s="188">
        <f t="shared" si="59"/>
        <v>60399040.81702809</v>
      </c>
      <c r="P430">
        <f t="shared" si="60"/>
        <v>4.6981080509055806E-9</v>
      </c>
      <c r="Q430" s="120">
        <f t="shared" si="63"/>
        <v>78934292.516305223</v>
      </c>
      <c r="R430" s="129">
        <f t="shared" si="61"/>
        <v>0</v>
      </c>
    </row>
    <row r="431" spans="2:18" x14ac:dyDescent="0.3">
      <c r="B431" s="157">
        <v>254</v>
      </c>
      <c r="C431" s="170">
        <f t="shared" si="62"/>
        <v>50240000</v>
      </c>
      <c r="D431">
        <f t="shared" si="48"/>
        <v>4.7840709094205477E-9</v>
      </c>
      <c r="E431" s="120">
        <f t="shared" si="49"/>
        <v>0</v>
      </c>
      <c r="F431">
        <f t="shared" si="50"/>
        <v>0</v>
      </c>
      <c r="G431" s="188">
        <f t="shared" si="51"/>
        <v>41863789.117750973</v>
      </c>
      <c r="H431">
        <f t="shared" si="52"/>
        <v>0</v>
      </c>
      <c r="I431" s="120">
        <f t="shared" si="53"/>
        <v>97469544.215582341</v>
      </c>
      <c r="J431" s="129">
        <f t="shared" si="54"/>
        <v>0</v>
      </c>
      <c r="K431" s="188">
        <f t="shared" si="55"/>
        <v>51131414.967389531</v>
      </c>
      <c r="L431">
        <f t="shared" si="56"/>
        <v>4.7840709094205477E-9</v>
      </c>
      <c r="M431" s="120">
        <f t="shared" si="57"/>
        <v>88201918.365943789</v>
      </c>
      <c r="N431" s="129">
        <f t="shared" si="58"/>
        <v>0</v>
      </c>
      <c r="O431" s="188">
        <f t="shared" si="59"/>
        <v>60399040.81702809</v>
      </c>
      <c r="P431">
        <f t="shared" si="60"/>
        <v>4.7840709094205477E-9</v>
      </c>
      <c r="Q431" s="120">
        <f t="shared" si="63"/>
        <v>78934292.516305223</v>
      </c>
      <c r="R431" s="129">
        <f t="shared" si="61"/>
        <v>0</v>
      </c>
    </row>
    <row r="432" spans="2:18" x14ac:dyDescent="0.3">
      <c r="B432" s="157">
        <v>255</v>
      </c>
      <c r="C432" s="170">
        <f t="shared" si="62"/>
        <v>50320000</v>
      </c>
      <c r="D432">
        <f t="shared" si="48"/>
        <v>4.8712436655382356E-9</v>
      </c>
      <c r="E432" s="120">
        <f t="shared" si="49"/>
        <v>0</v>
      </c>
      <c r="F432">
        <f t="shared" si="50"/>
        <v>0</v>
      </c>
      <c r="G432" s="188">
        <f t="shared" si="51"/>
        <v>41863789.117750973</v>
      </c>
      <c r="H432">
        <f t="shared" si="52"/>
        <v>0</v>
      </c>
      <c r="I432" s="120">
        <f t="shared" si="53"/>
        <v>97469544.215582341</v>
      </c>
      <c r="J432" s="129">
        <f t="shared" si="54"/>
        <v>0</v>
      </c>
      <c r="K432" s="188">
        <f t="shared" si="55"/>
        <v>51131414.967389531</v>
      </c>
      <c r="L432">
        <f t="shared" si="56"/>
        <v>4.8712436655382356E-9</v>
      </c>
      <c r="M432" s="120">
        <f t="shared" si="57"/>
        <v>88201918.365943789</v>
      </c>
      <c r="N432" s="129">
        <f t="shared" si="58"/>
        <v>0</v>
      </c>
      <c r="O432" s="188">
        <f t="shared" si="59"/>
        <v>60399040.81702809</v>
      </c>
      <c r="P432">
        <f t="shared" si="60"/>
        <v>4.8712436655382356E-9</v>
      </c>
      <c r="Q432" s="120">
        <f t="shared" si="63"/>
        <v>78934292.516305223</v>
      </c>
      <c r="R432" s="129">
        <f t="shared" si="61"/>
        <v>0</v>
      </c>
    </row>
    <row r="433" spans="2:18" x14ac:dyDescent="0.3">
      <c r="B433" s="157">
        <v>256</v>
      </c>
      <c r="C433" s="170">
        <f t="shared" si="62"/>
        <v>50400000</v>
      </c>
      <c r="D433">
        <f t="shared" si="48"/>
        <v>4.9596352561527288E-9</v>
      </c>
      <c r="E433" s="120">
        <f t="shared" si="49"/>
        <v>0</v>
      </c>
      <c r="F433">
        <f t="shared" si="50"/>
        <v>0</v>
      </c>
      <c r="G433" s="188">
        <f t="shared" si="51"/>
        <v>41863789.117750973</v>
      </c>
      <c r="H433">
        <f t="shared" si="52"/>
        <v>0</v>
      </c>
      <c r="I433" s="120">
        <f t="shared" si="53"/>
        <v>97469544.215582341</v>
      </c>
      <c r="J433" s="129">
        <f t="shared" si="54"/>
        <v>0</v>
      </c>
      <c r="K433" s="188">
        <f t="shared" si="55"/>
        <v>51131414.967389531</v>
      </c>
      <c r="L433">
        <f t="shared" si="56"/>
        <v>4.9596352561527288E-9</v>
      </c>
      <c r="M433" s="120">
        <f t="shared" si="57"/>
        <v>88201918.365943789</v>
      </c>
      <c r="N433" s="129">
        <f t="shared" si="58"/>
        <v>0</v>
      </c>
      <c r="O433" s="188">
        <f t="shared" si="59"/>
        <v>60399040.81702809</v>
      </c>
      <c r="P433">
        <f t="shared" si="60"/>
        <v>4.9596352561527288E-9</v>
      </c>
      <c r="Q433" s="120">
        <f t="shared" si="63"/>
        <v>78934292.516305223</v>
      </c>
      <c r="R433" s="129">
        <f t="shared" si="61"/>
        <v>0</v>
      </c>
    </row>
    <row r="434" spans="2:18" x14ac:dyDescent="0.3">
      <c r="B434" s="157">
        <v>257</v>
      </c>
      <c r="C434" s="170">
        <f t="shared" si="62"/>
        <v>50480000</v>
      </c>
      <c r="D434">
        <f t="shared" ref="D434:D497" si="64">_xlfn.NORM.DIST(C434,$C$153,$C$154,FALSE)</f>
        <v>5.0492545057376443E-9</v>
      </c>
      <c r="E434" s="120">
        <f t="shared" ref="E434:E497" si="65">$C$172</f>
        <v>0</v>
      </c>
      <c r="F434">
        <f t="shared" ref="F434:F497" si="66">IF($C$172&gt;$C$171,IF(C434&lt;$C$172,0,D434),IF(C434&gt;$C$172,0,D434))</f>
        <v>0</v>
      </c>
      <c r="G434" s="188">
        <f t="shared" ref="G434:G497" si="67">$H$177</f>
        <v>41863789.117750973</v>
      </c>
      <c r="H434">
        <f t="shared" ref="H434:H497" si="68">IF($H$177&gt;$C$171,IF(C434&lt;$H$177,0,D434),IF(C434&gt;$H$177,0,D434))</f>
        <v>0</v>
      </c>
      <c r="I434" s="120">
        <f t="shared" ref="I434:I497" si="69">$J$177</f>
        <v>97469544.215582341</v>
      </c>
      <c r="J434" s="129">
        <f t="shared" ref="J434:J497" si="70">IF($J$177&gt;$C$171,IF(C434&lt;$J$177,0,D434),IF(C434&gt;$J$177,0,D434))</f>
        <v>0</v>
      </c>
      <c r="K434" s="188">
        <f t="shared" ref="K434:K497" si="71">$L$177</f>
        <v>51131414.967389531</v>
      </c>
      <c r="L434">
        <f t="shared" ref="L434:L497" si="72">IF($L$177&gt;$C$171,IF(C434&lt;$L$177,0,D434),IF(C434&gt;$L$177,0,D434))</f>
        <v>5.0492545057376443E-9</v>
      </c>
      <c r="M434" s="120">
        <f t="shared" ref="M434:M497" si="73">$N$177</f>
        <v>88201918.365943789</v>
      </c>
      <c r="N434" s="129">
        <f t="shared" ref="N434:N497" si="74">IF($N$177&gt;$C$171,IF(C434&lt;$N$177,0,D434),IF(C434&gt;$N$177,0,D434))</f>
        <v>0</v>
      </c>
      <c r="O434" s="188">
        <f t="shared" ref="O434:O497" si="75">$P$177</f>
        <v>60399040.81702809</v>
      </c>
      <c r="P434">
        <f t="shared" ref="P434:P497" si="76">IF($P$177&gt;$C$171,IF(C434&lt;$P$177,0,D434),IF(C434&gt;$P$177,0,D434))</f>
        <v>5.0492545057376443E-9</v>
      </c>
      <c r="Q434" s="120">
        <f t="shared" si="63"/>
        <v>78934292.516305223</v>
      </c>
      <c r="R434" s="129">
        <f t="shared" ref="R434:R497" si="77">IF($R$177&gt;$C$171,IF(C434&lt;$R$177,0,D434),IF(C434&gt;$R$177,0,D434))</f>
        <v>0</v>
      </c>
    </row>
    <row r="435" spans="2:18" x14ac:dyDescent="0.3">
      <c r="B435" s="157">
        <v>258</v>
      </c>
      <c r="C435" s="170">
        <f t="shared" ref="C435:C498" si="78">C434+$C$173</f>
        <v>50560000</v>
      </c>
      <c r="D435">
        <f t="shared" si="64"/>
        <v>5.1401101216523678E-9</v>
      </c>
      <c r="E435" s="120">
        <f t="shared" si="65"/>
        <v>0</v>
      </c>
      <c r="F435">
        <f t="shared" si="66"/>
        <v>0</v>
      </c>
      <c r="G435" s="188">
        <f t="shared" si="67"/>
        <v>41863789.117750973</v>
      </c>
      <c r="H435">
        <f t="shared" si="68"/>
        <v>0</v>
      </c>
      <c r="I435" s="120">
        <f t="shared" si="69"/>
        <v>97469544.215582341</v>
      </c>
      <c r="J435" s="129">
        <f t="shared" si="70"/>
        <v>0</v>
      </c>
      <c r="K435" s="188">
        <f t="shared" si="71"/>
        <v>51131414.967389531</v>
      </c>
      <c r="L435">
        <f t="shared" si="72"/>
        <v>5.1401101216523678E-9</v>
      </c>
      <c r="M435" s="120">
        <f t="shared" si="73"/>
        <v>88201918.365943789</v>
      </c>
      <c r="N435" s="129">
        <f t="shared" si="74"/>
        <v>0</v>
      </c>
      <c r="O435" s="188">
        <f t="shared" si="75"/>
        <v>60399040.81702809</v>
      </c>
      <c r="P435">
        <f t="shared" si="76"/>
        <v>5.1401101216523678E-9</v>
      </c>
      <c r="Q435" s="120">
        <f t="shared" ref="Q435:Q498" si="79">$R$177</f>
        <v>78934292.516305223</v>
      </c>
      <c r="R435" s="129">
        <f t="shared" si="77"/>
        <v>0</v>
      </c>
    </row>
    <row r="436" spans="2:18" x14ac:dyDescent="0.3">
      <c r="B436" s="157">
        <v>259</v>
      </c>
      <c r="C436" s="170">
        <f t="shared" si="78"/>
        <v>50640000</v>
      </c>
      <c r="D436">
        <f t="shared" si="64"/>
        <v>5.2322106894073727E-9</v>
      </c>
      <c r="E436" s="120">
        <f t="shared" si="65"/>
        <v>0</v>
      </c>
      <c r="F436">
        <f t="shared" si="66"/>
        <v>0</v>
      </c>
      <c r="G436" s="188">
        <f t="shared" si="67"/>
        <v>41863789.117750973</v>
      </c>
      <c r="H436">
        <f t="shared" si="68"/>
        <v>0</v>
      </c>
      <c r="I436" s="120">
        <f t="shared" si="69"/>
        <v>97469544.215582341</v>
      </c>
      <c r="J436" s="129">
        <f t="shared" si="70"/>
        <v>0</v>
      </c>
      <c r="K436" s="188">
        <f t="shared" si="71"/>
        <v>51131414.967389531</v>
      </c>
      <c r="L436">
        <f t="shared" si="72"/>
        <v>5.2322106894073727E-9</v>
      </c>
      <c r="M436" s="120">
        <f t="shared" si="73"/>
        <v>88201918.365943789</v>
      </c>
      <c r="N436" s="129">
        <f t="shared" si="74"/>
        <v>0</v>
      </c>
      <c r="O436" s="188">
        <f t="shared" si="75"/>
        <v>60399040.81702809</v>
      </c>
      <c r="P436">
        <f t="shared" si="76"/>
        <v>5.2322106894073727E-9</v>
      </c>
      <c r="Q436" s="120">
        <f t="shared" si="79"/>
        <v>78934292.516305223</v>
      </c>
      <c r="R436" s="129">
        <f t="shared" si="77"/>
        <v>0</v>
      </c>
    </row>
    <row r="437" spans="2:18" x14ac:dyDescent="0.3">
      <c r="B437" s="157">
        <v>260</v>
      </c>
      <c r="C437" s="170">
        <f t="shared" si="78"/>
        <v>50720000</v>
      </c>
      <c r="D437">
        <f t="shared" si="64"/>
        <v>5.3255646678898985E-9</v>
      </c>
      <c r="E437" s="120">
        <f t="shared" si="65"/>
        <v>0</v>
      </c>
      <c r="F437">
        <f t="shared" si="66"/>
        <v>0</v>
      </c>
      <c r="G437" s="188">
        <f t="shared" si="67"/>
        <v>41863789.117750973</v>
      </c>
      <c r="H437">
        <f t="shared" si="68"/>
        <v>0</v>
      </c>
      <c r="I437" s="120">
        <f t="shared" si="69"/>
        <v>97469544.215582341</v>
      </c>
      <c r="J437" s="129">
        <f t="shared" si="70"/>
        <v>0</v>
      </c>
      <c r="K437" s="188">
        <f t="shared" si="71"/>
        <v>51131414.967389531</v>
      </c>
      <c r="L437">
        <f t="shared" si="72"/>
        <v>5.3255646678898985E-9</v>
      </c>
      <c r="M437" s="120">
        <f t="shared" si="73"/>
        <v>88201918.365943789</v>
      </c>
      <c r="N437" s="129">
        <f t="shared" si="74"/>
        <v>0</v>
      </c>
      <c r="O437" s="188">
        <f t="shared" si="75"/>
        <v>60399040.81702809</v>
      </c>
      <c r="P437">
        <f t="shared" si="76"/>
        <v>5.3255646678898985E-9</v>
      </c>
      <c r="Q437" s="120">
        <f t="shared" si="79"/>
        <v>78934292.516305223</v>
      </c>
      <c r="R437" s="129">
        <f t="shared" si="77"/>
        <v>0</v>
      </c>
    </row>
    <row r="438" spans="2:18" x14ac:dyDescent="0.3">
      <c r="B438" s="157">
        <v>261</v>
      </c>
      <c r="C438" s="170">
        <f t="shared" si="78"/>
        <v>50800000</v>
      </c>
      <c r="D438">
        <f t="shared" si="64"/>
        <v>5.4201803845515868E-9</v>
      </c>
      <c r="E438" s="120">
        <f t="shared" si="65"/>
        <v>0</v>
      </c>
      <c r="F438">
        <f t="shared" si="66"/>
        <v>0</v>
      </c>
      <c r="G438" s="188">
        <f t="shared" si="67"/>
        <v>41863789.117750973</v>
      </c>
      <c r="H438">
        <f t="shared" si="68"/>
        <v>0</v>
      </c>
      <c r="I438" s="120">
        <f t="shared" si="69"/>
        <v>97469544.215582341</v>
      </c>
      <c r="J438" s="129">
        <f t="shared" si="70"/>
        <v>0</v>
      </c>
      <c r="K438" s="188">
        <f t="shared" si="71"/>
        <v>51131414.967389531</v>
      </c>
      <c r="L438">
        <f t="shared" si="72"/>
        <v>5.4201803845515868E-9</v>
      </c>
      <c r="M438" s="120">
        <f t="shared" si="73"/>
        <v>88201918.365943789</v>
      </c>
      <c r="N438" s="129">
        <f t="shared" si="74"/>
        <v>0</v>
      </c>
      <c r="O438" s="188">
        <f t="shared" si="75"/>
        <v>60399040.81702809</v>
      </c>
      <c r="P438">
        <f t="shared" si="76"/>
        <v>5.4201803845515868E-9</v>
      </c>
      <c r="Q438" s="120">
        <f t="shared" si="79"/>
        <v>78934292.516305223</v>
      </c>
      <c r="R438" s="129">
        <f t="shared" si="77"/>
        <v>0</v>
      </c>
    </row>
    <row r="439" spans="2:18" x14ac:dyDescent="0.3">
      <c r="B439" s="157">
        <v>262</v>
      </c>
      <c r="C439" s="170">
        <f t="shared" si="78"/>
        <v>50880000</v>
      </c>
      <c r="D439">
        <f t="shared" si="64"/>
        <v>5.516066030559382E-9</v>
      </c>
      <c r="E439" s="120">
        <f t="shared" si="65"/>
        <v>0</v>
      </c>
      <c r="F439">
        <f t="shared" si="66"/>
        <v>0</v>
      </c>
      <c r="G439" s="188">
        <f t="shared" si="67"/>
        <v>41863789.117750973</v>
      </c>
      <c r="H439">
        <f t="shared" si="68"/>
        <v>0</v>
      </c>
      <c r="I439" s="120">
        <f t="shared" si="69"/>
        <v>97469544.215582341</v>
      </c>
      <c r="J439" s="129">
        <f t="shared" si="70"/>
        <v>0</v>
      </c>
      <c r="K439" s="188">
        <f t="shared" si="71"/>
        <v>51131414.967389531</v>
      </c>
      <c r="L439">
        <f t="shared" si="72"/>
        <v>5.516066030559382E-9</v>
      </c>
      <c r="M439" s="120">
        <f t="shared" si="73"/>
        <v>88201918.365943789</v>
      </c>
      <c r="N439" s="129">
        <f t="shared" si="74"/>
        <v>0</v>
      </c>
      <c r="O439" s="188">
        <f t="shared" si="75"/>
        <v>60399040.81702809</v>
      </c>
      <c r="P439">
        <f t="shared" si="76"/>
        <v>5.516066030559382E-9</v>
      </c>
      <c r="Q439" s="120">
        <f t="shared" si="79"/>
        <v>78934292.516305223</v>
      </c>
      <c r="R439" s="129">
        <f t="shared" si="77"/>
        <v>0</v>
      </c>
    </row>
    <row r="440" spans="2:18" x14ac:dyDescent="0.3">
      <c r="B440" s="157">
        <v>263</v>
      </c>
      <c r="C440" s="170">
        <f t="shared" si="78"/>
        <v>50960000</v>
      </c>
      <c r="D440">
        <f t="shared" si="64"/>
        <v>5.6132296559114222E-9</v>
      </c>
      <c r="E440" s="120">
        <f t="shared" si="65"/>
        <v>0</v>
      </c>
      <c r="F440">
        <f t="shared" si="66"/>
        <v>0</v>
      </c>
      <c r="G440" s="188">
        <f t="shared" si="67"/>
        <v>41863789.117750973</v>
      </c>
      <c r="H440">
        <f t="shared" si="68"/>
        <v>0</v>
      </c>
      <c r="I440" s="120">
        <f t="shared" si="69"/>
        <v>97469544.215582341</v>
      </c>
      <c r="J440" s="129">
        <f t="shared" si="70"/>
        <v>0</v>
      </c>
      <c r="K440" s="188">
        <f t="shared" si="71"/>
        <v>51131414.967389531</v>
      </c>
      <c r="L440">
        <f t="shared" si="72"/>
        <v>5.6132296559114222E-9</v>
      </c>
      <c r="M440" s="120">
        <f t="shared" si="73"/>
        <v>88201918.365943789</v>
      </c>
      <c r="N440" s="129">
        <f t="shared" si="74"/>
        <v>0</v>
      </c>
      <c r="O440" s="188">
        <f t="shared" si="75"/>
        <v>60399040.81702809</v>
      </c>
      <c r="P440">
        <f t="shared" si="76"/>
        <v>5.6132296559114222E-9</v>
      </c>
      <c r="Q440" s="120">
        <f t="shared" si="79"/>
        <v>78934292.516305223</v>
      </c>
      <c r="R440" s="129">
        <f t="shared" si="77"/>
        <v>0</v>
      </c>
    </row>
    <row r="441" spans="2:18" x14ac:dyDescent="0.3">
      <c r="B441" s="157">
        <v>264</v>
      </c>
      <c r="C441" s="170">
        <f t="shared" si="78"/>
        <v>51040000</v>
      </c>
      <c r="D441">
        <f t="shared" si="64"/>
        <v>5.7116791645193065E-9</v>
      </c>
      <c r="E441" s="120">
        <f t="shared" si="65"/>
        <v>0</v>
      </c>
      <c r="F441">
        <f t="shared" si="66"/>
        <v>0</v>
      </c>
      <c r="G441" s="188">
        <f t="shared" si="67"/>
        <v>41863789.117750973</v>
      </c>
      <c r="H441">
        <f t="shared" si="68"/>
        <v>0</v>
      </c>
      <c r="I441" s="120">
        <f t="shared" si="69"/>
        <v>97469544.215582341</v>
      </c>
      <c r="J441" s="129">
        <f t="shared" si="70"/>
        <v>0</v>
      </c>
      <c r="K441" s="188">
        <f t="shared" si="71"/>
        <v>51131414.967389531</v>
      </c>
      <c r="L441">
        <f t="shared" si="72"/>
        <v>5.7116791645193065E-9</v>
      </c>
      <c r="M441" s="120">
        <f t="shared" si="73"/>
        <v>88201918.365943789</v>
      </c>
      <c r="N441" s="129">
        <f t="shared" si="74"/>
        <v>0</v>
      </c>
      <c r="O441" s="188">
        <f t="shared" si="75"/>
        <v>60399040.81702809</v>
      </c>
      <c r="P441">
        <f t="shared" si="76"/>
        <v>5.7116791645193065E-9</v>
      </c>
      <c r="Q441" s="120">
        <f t="shared" si="79"/>
        <v>78934292.516305223</v>
      </c>
      <c r="R441" s="129">
        <f t="shared" si="77"/>
        <v>0</v>
      </c>
    </row>
    <row r="442" spans="2:18" x14ac:dyDescent="0.3">
      <c r="B442" s="157">
        <v>265</v>
      </c>
      <c r="C442" s="170">
        <f t="shared" si="78"/>
        <v>51120000</v>
      </c>
      <c r="D442">
        <f t="shared" si="64"/>
        <v>5.811422309258533E-9</v>
      </c>
      <c r="E442" s="120">
        <f t="shared" si="65"/>
        <v>0</v>
      </c>
      <c r="F442">
        <f t="shared" si="66"/>
        <v>0</v>
      </c>
      <c r="G442" s="188">
        <f t="shared" si="67"/>
        <v>41863789.117750973</v>
      </c>
      <c r="H442">
        <f t="shared" si="68"/>
        <v>0</v>
      </c>
      <c r="I442" s="120">
        <f t="shared" si="69"/>
        <v>97469544.215582341</v>
      </c>
      <c r="J442" s="129">
        <f t="shared" si="70"/>
        <v>0</v>
      </c>
      <c r="K442" s="188">
        <f t="shared" si="71"/>
        <v>51131414.967389531</v>
      </c>
      <c r="L442">
        <f t="shared" si="72"/>
        <v>5.811422309258533E-9</v>
      </c>
      <c r="M442" s="120">
        <f t="shared" si="73"/>
        <v>88201918.365943789</v>
      </c>
      <c r="N442" s="129">
        <f t="shared" si="74"/>
        <v>0</v>
      </c>
      <c r="O442" s="188">
        <f t="shared" si="75"/>
        <v>60399040.81702809</v>
      </c>
      <c r="P442">
        <f t="shared" si="76"/>
        <v>5.811422309258533E-9</v>
      </c>
      <c r="Q442" s="120">
        <f t="shared" si="79"/>
        <v>78934292.516305223</v>
      </c>
      <c r="R442" s="129">
        <f t="shared" si="77"/>
        <v>0</v>
      </c>
    </row>
    <row r="443" spans="2:18" x14ac:dyDescent="0.3">
      <c r="B443" s="157">
        <v>266</v>
      </c>
      <c r="C443" s="170">
        <f t="shared" si="78"/>
        <v>51200000</v>
      </c>
      <c r="D443">
        <f t="shared" si="64"/>
        <v>5.9124666869886741E-9</v>
      </c>
      <c r="E443" s="120">
        <f t="shared" si="65"/>
        <v>0</v>
      </c>
      <c r="F443">
        <f t="shared" si="66"/>
        <v>0</v>
      </c>
      <c r="G443" s="188">
        <f t="shared" si="67"/>
        <v>41863789.117750973</v>
      </c>
      <c r="H443">
        <f t="shared" si="68"/>
        <v>0</v>
      </c>
      <c r="I443" s="120">
        <f t="shared" si="69"/>
        <v>97469544.215582341</v>
      </c>
      <c r="J443" s="129">
        <f t="shared" si="70"/>
        <v>0</v>
      </c>
      <c r="K443" s="188">
        <f t="shared" si="71"/>
        <v>51131414.967389531</v>
      </c>
      <c r="L443">
        <f t="shared" si="72"/>
        <v>0</v>
      </c>
      <c r="M443" s="120">
        <f t="shared" si="73"/>
        <v>88201918.365943789</v>
      </c>
      <c r="N443" s="129">
        <f t="shared" si="74"/>
        <v>0</v>
      </c>
      <c r="O443" s="188">
        <f t="shared" si="75"/>
        <v>60399040.81702809</v>
      </c>
      <c r="P443">
        <f t="shared" si="76"/>
        <v>5.9124666869886741E-9</v>
      </c>
      <c r="Q443" s="120">
        <f t="shared" si="79"/>
        <v>78934292.516305223</v>
      </c>
      <c r="R443" s="129">
        <f t="shared" si="77"/>
        <v>0</v>
      </c>
    </row>
    <row r="444" spans="2:18" x14ac:dyDescent="0.3">
      <c r="B444" s="157">
        <v>267</v>
      </c>
      <c r="C444" s="170">
        <f t="shared" si="78"/>
        <v>51280000</v>
      </c>
      <c r="D444">
        <f t="shared" si="64"/>
        <v>6.0148197335450177E-9</v>
      </c>
      <c r="E444" s="120">
        <f t="shared" si="65"/>
        <v>0</v>
      </c>
      <c r="F444">
        <f t="shared" si="66"/>
        <v>0</v>
      </c>
      <c r="G444" s="188">
        <f t="shared" si="67"/>
        <v>41863789.117750973</v>
      </c>
      <c r="H444">
        <f t="shared" si="68"/>
        <v>0</v>
      </c>
      <c r="I444" s="120">
        <f t="shared" si="69"/>
        <v>97469544.215582341</v>
      </c>
      <c r="J444" s="129">
        <f t="shared" si="70"/>
        <v>0</v>
      </c>
      <c r="K444" s="188">
        <f t="shared" si="71"/>
        <v>51131414.967389531</v>
      </c>
      <c r="L444">
        <f t="shared" si="72"/>
        <v>0</v>
      </c>
      <c r="M444" s="120">
        <f t="shared" si="73"/>
        <v>88201918.365943789</v>
      </c>
      <c r="N444" s="129">
        <f t="shared" si="74"/>
        <v>0</v>
      </c>
      <c r="O444" s="188">
        <f t="shared" si="75"/>
        <v>60399040.81702809</v>
      </c>
      <c r="P444">
        <f t="shared" si="76"/>
        <v>6.0148197335450177E-9</v>
      </c>
      <c r="Q444" s="120">
        <f t="shared" si="79"/>
        <v>78934292.516305223</v>
      </c>
      <c r="R444" s="129">
        <f t="shared" si="77"/>
        <v>0</v>
      </c>
    </row>
    <row r="445" spans="2:18" x14ac:dyDescent="0.3">
      <c r="B445" s="157">
        <v>268</v>
      </c>
      <c r="C445" s="170">
        <f t="shared" si="78"/>
        <v>51360000</v>
      </c>
      <c r="D445">
        <f t="shared" si="64"/>
        <v>6.1184887187034776E-9</v>
      </c>
      <c r="E445" s="120">
        <f t="shared" si="65"/>
        <v>0</v>
      </c>
      <c r="F445">
        <f t="shared" si="66"/>
        <v>0</v>
      </c>
      <c r="G445" s="188">
        <f t="shared" si="67"/>
        <v>41863789.117750973</v>
      </c>
      <c r="H445">
        <f t="shared" si="68"/>
        <v>0</v>
      </c>
      <c r="I445" s="120">
        <f t="shared" si="69"/>
        <v>97469544.215582341</v>
      </c>
      <c r="J445" s="129">
        <f t="shared" si="70"/>
        <v>0</v>
      </c>
      <c r="K445" s="188">
        <f t="shared" si="71"/>
        <v>51131414.967389531</v>
      </c>
      <c r="L445">
        <f t="shared" si="72"/>
        <v>0</v>
      </c>
      <c r="M445" s="120">
        <f t="shared" si="73"/>
        <v>88201918.365943789</v>
      </c>
      <c r="N445" s="129">
        <f t="shared" si="74"/>
        <v>0</v>
      </c>
      <c r="O445" s="188">
        <f t="shared" si="75"/>
        <v>60399040.81702809</v>
      </c>
      <c r="P445">
        <f t="shared" si="76"/>
        <v>6.1184887187034776E-9</v>
      </c>
      <c r="Q445" s="120">
        <f t="shared" si="79"/>
        <v>78934292.516305223</v>
      </c>
      <c r="R445" s="129">
        <f t="shared" si="77"/>
        <v>0</v>
      </c>
    </row>
    <row r="446" spans="2:18" x14ac:dyDescent="0.3">
      <c r="B446" s="157">
        <v>269</v>
      </c>
      <c r="C446" s="170">
        <f t="shared" si="78"/>
        <v>51440000</v>
      </c>
      <c r="D446">
        <f t="shared" si="64"/>
        <v>6.2234807411205436E-9</v>
      </c>
      <c r="E446" s="120">
        <f t="shared" si="65"/>
        <v>0</v>
      </c>
      <c r="F446">
        <f t="shared" si="66"/>
        <v>0</v>
      </c>
      <c r="G446" s="188">
        <f t="shared" si="67"/>
        <v>41863789.117750973</v>
      </c>
      <c r="H446">
        <f t="shared" si="68"/>
        <v>0</v>
      </c>
      <c r="I446" s="120">
        <f t="shared" si="69"/>
        <v>97469544.215582341</v>
      </c>
      <c r="J446" s="129">
        <f t="shared" si="70"/>
        <v>0</v>
      </c>
      <c r="K446" s="188">
        <f t="shared" si="71"/>
        <v>51131414.967389531</v>
      </c>
      <c r="L446">
        <f t="shared" si="72"/>
        <v>0</v>
      </c>
      <c r="M446" s="120">
        <f t="shared" si="73"/>
        <v>88201918.365943789</v>
      </c>
      <c r="N446" s="129">
        <f t="shared" si="74"/>
        <v>0</v>
      </c>
      <c r="O446" s="188">
        <f t="shared" si="75"/>
        <v>60399040.81702809</v>
      </c>
      <c r="P446">
        <f t="shared" si="76"/>
        <v>6.2234807411205436E-9</v>
      </c>
      <c r="Q446" s="120">
        <f t="shared" si="79"/>
        <v>78934292.516305223</v>
      </c>
      <c r="R446" s="129">
        <f t="shared" si="77"/>
        <v>0</v>
      </c>
    </row>
    <row r="447" spans="2:18" x14ac:dyDescent="0.3">
      <c r="B447" s="157">
        <v>270</v>
      </c>
      <c r="C447" s="170">
        <f t="shared" si="78"/>
        <v>51520000</v>
      </c>
      <c r="D447">
        <f t="shared" si="64"/>
        <v>6.3298027232501191E-9</v>
      </c>
      <c r="E447" s="120">
        <f t="shared" si="65"/>
        <v>0</v>
      </c>
      <c r="F447">
        <f t="shared" si="66"/>
        <v>0</v>
      </c>
      <c r="G447" s="188">
        <f t="shared" si="67"/>
        <v>41863789.117750973</v>
      </c>
      <c r="H447">
        <f t="shared" si="68"/>
        <v>0</v>
      </c>
      <c r="I447" s="120">
        <f t="shared" si="69"/>
        <v>97469544.215582341</v>
      </c>
      <c r="J447" s="129">
        <f t="shared" si="70"/>
        <v>0</v>
      </c>
      <c r="K447" s="188">
        <f t="shared" si="71"/>
        <v>51131414.967389531</v>
      </c>
      <c r="L447">
        <f t="shared" si="72"/>
        <v>0</v>
      </c>
      <c r="M447" s="120">
        <f t="shared" si="73"/>
        <v>88201918.365943789</v>
      </c>
      <c r="N447" s="129">
        <f t="shared" si="74"/>
        <v>0</v>
      </c>
      <c r="O447" s="188">
        <f t="shared" si="75"/>
        <v>60399040.81702809</v>
      </c>
      <c r="P447">
        <f t="shared" si="76"/>
        <v>6.3298027232501191E-9</v>
      </c>
      <c r="Q447" s="120">
        <f t="shared" si="79"/>
        <v>78934292.516305223</v>
      </c>
      <c r="R447" s="129">
        <f t="shared" si="77"/>
        <v>0</v>
      </c>
    </row>
    <row r="448" spans="2:18" x14ac:dyDescent="0.3">
      <c r="B448" s="157">
        <v>271</v>
      </c>
      <c r="C448" s="170">
        <f t="shared" si="78"/>
        <v>51600000</v>
      </c>
      <c r="D448">
        <f t="shared" si="64"/>
        <v>6.4374614062391618E-9</v>
      </c>
      <c r="E448" s="120">
        <f t="shared" si="65"/>
        <v>0</v>
      </c>
      <c r="F448">
        <f t="shared" si="66"/>
        <v>0</v>
      </c>
      <c r="G448" s="188">
        <f t="shared" si="67"/>
        <v>41863789.117750973</v>
      </c>
      <c r="H448">
        <f t="shared" si="68"/>
        <v>0</v>
      </c>
      <c r="I448" s="120">
        <f t="shared" si="69"/>
        <v>97469544.215582341</v>
      </c>
      <c r="J448" s="129">
        <f t="shared" si="70"/>
        <v>0</v>
      </c>
      <c r="K448" s="188">
        <f t="shared" si="71"/>
        <v>51131414.967389531</v>
      </c>
      <c r="L448">
        <f t="shared" si="72"/>
        <v>0</v>
      </c>
      <c r="M448" s="120">
        <f t="shared" si="73"/>
        <v>88201918.365943789</v>
      </c>
      <c r="N448" s="129">
        <f t="shared" si="74"/>
        <v>0</v>
      </c>
      <c r="O448" s="188">
        <f t="shared" si="75"/>
        <v>60399040.81702809</v>
      </c>
      <c r="P448">
        <f t="shared" si="76"/>
        <v>6.4374614062391618E-9</v>
      </c>
      <c r="Q448" s="120">
        <f t="shared" si="79"/>
        <v>78934292.516305223</v>
      </c>
      <c r="R448" s="129">
        <f t="shared" si="77"/>
        <v>0</v>
      </c>
    </row>
    <row r="449" spans="2:18" x14ac:dyDescent="0.3">
      <c r="B449" s="157">
        <v>272</v>
      </c>
      <c r="C449" s="170">
        <f t="shared" si="78"/>
        <v>51680000</v>
      </c>
      <c r="D449">
        <f t="shared" si="64"/>
        <v>6.5464633448040484E-9</v>
      </c>
      <c r="E449" s="120">
        <f t="shared" si="65"/>
        <v>0</v>
      </c>
      <c r="F449">
        <f t="shared" si="66"/>
        <v>0</v>
      </c>
      <c r="G449" s="188">
        <f t="shared" si="67"/>
        <v>41863789.117750973</v>
      </c>
      <c r="H449">
        <f t="shared" si="68"/>
        <v>0</v>
      </c>
      <c r="I449" s="120">
        <f t="shared" si="69"/>
        <v>97469544.215582341</v>
      </c>
      <c r="J449" s="129">
        <f t="shared" si="70"/>
        <v>0</v>
      </c>
      <c r="K449" s="188">
        <f t="shared" si="71"/>
        <v>51131414.967389531</v>
      </c>
      <c r="L449">
        <f t="shared" si="72"/>
        <v>0</v>
      </c>
      <c r="M449" s="120">
        <f t="shared" si="73"/>
        <v>88201918.365943789</v>
      </c>
      <c r="N449" s="129">
        <f t="shared" si="74"/>
        <v>0</v>
      </c>
      <c r="O449" s="188">
        <f t="shared" si="75"/>
        <v>60399040.81702809</v>
      </c>
      <c r="P449">
        <f t="shared" si="76"/>
        <v>6.5464633448040484E-9</v>
      </c>
      <c r="Q449" s="120">
        <f t="shared" si="79"/>
        <v>78934292.516305223</v>
      </c>
      <c r="R449" s="129">
        <f t="shared" si="77"/>
        <v>0</v>
      </c>
    </row>
    <row r="450" spans="2:18" x14ac:dyDescent="0.3">
      <c r="B450" s="157">
        <v>273</v>
      </c>
      <c r="C450" s="170">
        <f t="shared" si="78"/>
        <v>51760000</v>
      </c>
      <c r="D450">
        <f t="shared" si="64"/>
        <v>6.6568149020896429E-9</v>
      </c>
      <c r="E450" s="120">
        <f t="shared" si="65"/>
        <v>0</v>
      </c>
      <c r="F450">
        <f t="shared" si="66"/>
        <v>0</v>
      </c>
      <c r="G450" s="188">
        <f t="shared" si="67"/>
        <v>41863789.117750973</v>
      </c>
      <c r="H450">
        <f t="shared" si="68"/>
        <v>0</v>
      </c>
      <c r="I450" s="120">
        <f t="shared" si="69"/>
        <v>97469544.215582341</v>
      </c>
      <c r="J450" s="129">
        <f t="shared" si="70"/>
        <v>0</v>
      </c>
      <c r="K450" s="188">
        <f t="shared" si="71"/>
        <v>51131414.967389531</v>
      </c>
      <c r="L450">
        <f t="shared" si="72"/>
        <v>0</v>
      </c>
      <c r="M450" s="120">
        <f t="shared" si="73"/>
        <v>88201918.365943789</v>
      </c>
      <c r="N450" s="129">
        <f t="shared" si="74"/>
        <v>0</v>
      </c>
      <c r="O450" s="188">
        <f t="shared" si="75"/>
        <v>60399040.81702809</v>
      </c>
      <c r="P450">
        <f t="shared" si="76"/>
        <v>6.6568149020896429E-9</v>
      </c>
      <c r="Q450" s="120">
        <f t="shared" si="79"/>
        <v>78934292.516305223</v>
      </c>
      <c r="R450" s="129">
        <f t="shared" si="77"/>
        <v>0</v>
      </c>
    </row>
    <row r="451" spans="2:18" x14ac:dyDescent="0.3">
      <c r="B451" s="157">
        <v>274</v>
      </c>
      <c r="C451" s="170">
        <f t="shared" si="78"/>
        <v>51840000</v>
      </c>
      <c r="D451">
        <f t="shared" si="64"/>
        <v>6.7685222445131141E-9</v>
      </c>
      <c r="E451" s="120">
        <f t="shared" si="65"/>
        <v>0</v>
      </c>
      <c r="F451">
        <f t="shared" si="66"/>
        <v>0</v>
      </c>
      <c r="G451" s="188">
        <f t="shared" si="67"/>
        <v>41863789.117750973</v>
      </c>
      <c r="H451">
        <f t="shared" si="68"/>
        <v>0</v>
      </c>
      <c r="I451" s="120">
        <f t="shared" si="69"/>
        <v>97469544.215582341</v>
      </c>
      <c r="J451" s="129">
        <f t="shared" si="70"/>
        <v>0</v>
      </c>
      <c r="K451" s="188">
        <f t="shared" si="71"/>
        <v>51131414.967389531</v>
      </c>
      <c r="L451">
        <f t="shared" si="72"/>
        <v>0</v>
      </c>
      <c r="M451" s="120">
        <f t="shared" si="73"/>
        <v>88201918.365943789</v>
      </c>
      <c r="N451" s="129">
        <f t="shared" si="74"/>
        <v>0</v>
      </c>
      <c r="O451" s="188">
        <f t="shared" si="75"/>
        <v>60399040.81702809</v>
      </c>
      <c r="P451">
        <f t="shared" si="76"/>
        <v>6.7685222445131141E-9</v>
      </c>
      <c r="Q451" s="120">
        <f t="shared" si="79"/>
        <v>78934292.516305223</v>
      </c>
      <c r="R451" s="129">
        <f t="shared" si="77"/>
        <v>0</v>
      </c>
    </row>
    <row r="452" spans="2:18" x14ac:dyDescent="0.3">
      <c r="B452" s="157">
        <v>275</v>
      </c>
      <c r="C452" s="170">
        <f t="shared" si="78"/>
        <v>51920000</v>
      </c>
      <c r="D452">
        <f t="shared" si="64"/>
        <v>6.8815913365945361E-9</v>
      </c>
      <c r="E452" s="120">
        <f t="shared" si="65"/>
        <v>0</v>
      </c>
      <c r="F452">
        <f t="shared" si="66"/>
        <v>0</v>
      </c>
      <c r="G452" s="188">
        <f t="shared" si="67"/>
        <v>41863789.117750973</v>
      </c>
      <c r="H452">
        <f t="shared" si="68"/>
        <v>0</v>
      </c>
      <c r="I452" s="120">
        <f t="shared" si="69"/>
        <v>97469544.215582341</v>
      </c>
      <c r="J452" s="129">
        <f t="shared" si="70"/>
        <v>0</v>
      </c>
      <c r="K452" s="188">
        <f t="shared" si="71"/>
        <v>51131414.967389531</v>
      </c>
      <c r="L452">
        <f t="shared" si="72"/>
        <v>0</v>
      </c>
      <c r="M452" s="120">
        <f t="shared" si="73"/>
        <v>88201918.365943789</v>
      </c>
      <c r="N452" s="129">
        <f t="shared" si="74"/>
        <v>0</v>
      </c>
      <c r="O452" s="188">
        <f t="shared" si="75"/>
        <v>60399040.81702809</v>
      </c>
      <c r="P452">
        <f t="shared" si="76"/>
        <v>6.8815913365945361E-9</v>
      </c>
      <c r="Q452" s="120">
        <f t="shared" si="79"/>
        <v>78934292.516305223</v>
      </c>
      <c r="R452" s="129">
        <f t="shared" si="77"/>
        <v>0</v>
      </c>
    </row>
    <row r="453" spans="2:18" x14ac:dyDescent="0.3">
      <c r="B453" s="157">
        <v>276</v>
      </c>
      <c r="C453" s="170">
        <f t="shared" si="78"/>
        <v>52000000</v>
      </c>
      <c r="D453">
        <f t="shared" si="64"/>
        <v>6.9960279357763945E-9</v>
      </c>
      <c r="E453" s="120">
        <f t="shared" si="65"/>
        <v>0</v>
      </c>
      <c r="F453">
        <f t="shared" si="66"/>
        <v>0</v>
      </c>
      <c r="G453" s="188">
        <f t="shared" si="67"/>
        <v>41863789.117750973</v>
      </c>
      <c r="H453">
        <f t="shared" si="68"/>
        <v>0</v>
      </c>
      <c r="I453" s="120">
        <f t="shared" si="69"/>
        <v>97469544.215582341</v>
      </c>
      <c r="J453" s="129">
        <f t="shared" si="70"/>
        <v>0</v>
      </c>
      <c r="K453" s="188">
        <f t="shared" si="71"/>
        <v>51131414.967389531</v>
      </c>
      <c r="L453">
        <f t="shared" si="72"/>
        <v>0</v>
      </c>
      <c r="M453" s="120">
        <f t="shared" si="73"/>
        <v>88201918.365943789</v>
      </c>
      <c r="N453" s="129">
        <f t="shared" si="74"/>
        <v>0</v>
      </c>
      <c r="O453" s="188">
        <f t="shared" si="75"/>
        <v>60399040.81702809</v>
      </c>
      <c r="P453">
        <f t="shared" si="76"/>
        <v>6.9960279357763945E-9</v>
      </c>
      <c r="Q453" s="120">
        <f t="shared" si="79"/>
        <v>78934292.516305223</v>
      </c>
      <c r="R453" s="129">
        <f t="shared" si="77"/>
        <v>0</v>
      </c>
    </row>
    <row r="454" spans="2:18" x14ac:dyDescent="0.3">
      <c r="B454" s="157">
        <v>277</v>
      </c>
      <c r="C454" s="170">
        <f t="shared" si="78"/>
        <v>52080000</v>
      </c>
      <c r="D454">
        <f t="shared" si="64"/>
        <v>7.1118375872341768E-9</v>
      </c>
      <c r="E454" s="120">
        <f t="shared" si="65"/>
        <v>0</v>
      </c>
      <c r="F454">
        <f t="shared" si="66"/>
        <v>0</v>
      </c>
      <c r="G454" s="188">
        <f t="shared" si="67"/>
        <v>41863789.117750973</v>
      </c>
      <c r="H454">
        <f t="shared" si="68"/>
        <v>0</v>
      </c>
      <c r="I454" s="120">
        <f t="shared" si="69"/>
        <v>97469544.215582341</v>
      </c>
      <c r="J454" s="129">
        <f t="shared" si="70"/>
        <v>0</v>
      </c>
      <c r="K454" s="188">
        <f t="shared" si="71"/>
        <v>51131414.967389531</v>
      </c>
      <c r="L454">
        <f t="shared" si="72"/>
        <v>0</v>
      </c>
      <c r="M454" s="120">
        <f t="shared" si="73"/>
        <v>88201918.365943789</v>
      </c>
      <c r="N454" s="129">
        <f t="shared" si="74"/>
        <v>0</v>
      </c>
      <c r="O454" s="188">
        <f t="shared" si="75"/>
        <v>60399040.81702809</v>
      </c>
      <c r="P454">
        <f t="shared" si="76"/>
        <v>7.1118375872341768E-9</v>
      </c>
      <c r="Q454" s="120">
        <f t="shared" si="79"/>
        <v>78934292.516305223</v>
      </c>
      <c r="R454" s="129">
        <f t="shared" si="77"/>
        <v>0</v>
      </c>
    </row>
    <row r="455" spans="2:18" x14ac:dyDescent="0.3">
      <c r="B455" s="157">
        <v>278</v>
      </c>
      <c r="C455" s="170">
        <f t="shared" si="78"/>
        <v>52160000</v>
      </c>
      <c r="D455">
        <f t="shared" si="64"/>
        <v>7.2290256186801656E-9</v>
      </c>
      <c r="E455" s="120">
        <f t="shared" si="65"/>
        <v>0</v>
      </c>
      <c r="F455">
        <f t="shared" si="66"/>
        <v>0</v>
      </c>
      <c r="G455" s="188">
        <f t="shared" si="67"/>
        <v>41863789.117750973</v>
      </c>
      <c r="H455">
        <f t="shared" si="68"/>
        <v>0</v>
      </c>
      <c r="I455" s="120">
        <f t="shared" si="69"/>
        <v>97469544.215582341</v>
      </c>
      <c r="J455" s="129">
        <f t="shared" si="70"/>
        <v>0</v>
      </c>
      <c r="K455" s="188">
        <f t="shared" si="71"/>
        <v>51131414.967389531</v>
      </c>
      <c r="L455">
        <f t="shared" si="72"/>
        <v>0</v>
      </c>
      <c r="M455" s="120">
        <f t="shared" si="73"/>
        <v>88201918.365943789</v>
      </c>
      <c r="N455" s="129">
        <f t="shared" si="74"/>
        <v>0</v>
      </c>
      <c r="O455" s="188">
        <f t="shared" si="75"/>
        <v>60399040.81702809</v>
      </c>
      <c r="P455">
        <f t="shared" si="76"/>
        <v>7.2290256186801656E-9</v>
      </c>
      <c r="Q455" s="120">
        <f t="shared" si="79"/>
        <v>78934292.516305223</v>
      </c>
      <c r="R455" s="129">
        <f t="shared" si="77"/>
        <v>0</v>
      </c>
    </row>
    <row r="456" spans="2:18" x14ac:dyDescent="0.3">
      <c r="B456" s="157">
        <v>279</v>
      </c>
      <c r="C456" s="170">
        <f t="shared" si="78"/>
        <v>52240000</v>
      </c>
      <c r="D456">
        <f t="shared" si="64"/>
        <v>7.3475971351627435E-9</v>
      </c>
      <c r="E456" s="120">
        <f t="shared" si="65"/>
        <v>0</v>
      </c>
      <c r="F456">
        <f t="shared" si="66"/>
        <v>0</v>
      </c>
      <c r="G456" s="188">
        <f t="shared" si="67"/>
        <v>41863789.117750973</v>
      </c>
      <c r="H456">
        <f t="shared" si="68"/>
        <v>0</v>
      </c>
      <c r="I456" s="120">
        <f t="shared" si="69"/>
        <v>97469544.215582341</v>
      </c>
      <c r="J456" s="129">
        <f t="shared" si="70"/>
        <v>0</v>
      </c>
      <c r="K456" s="188">
        <f t="shared" si="71"/>
        <v>51131414.967389531</v>
      </c>
      <c r="L456">
        <f t="shared" si="72"/>
        <v>0</v>
      </c>
      <c r="M456" s="120">
        <f t="shared" si="73"/>
        <v>88201918.365943789</v>
      </c>
      <c r="N456" s="129">
        <f t="shared" si="74"/>
        <v>0</v>
      </c>
      <c r="O456" s="188">
        <f t="shared" si="75"/>
        <v>60399040.81702809</v>
      </c>
      <c r="P456">
        <f t="shared" si="76"/>
        <v>7.3475971351627435E-9</v>
      </c>
      <c r="Q456" s="120">
        <f t="shared" si="79"/>
        <v>78934292.516305223</v>
      </c>
      <c r="R456" s="129">
        <f t="shared" si="77"/>
        <v>0</v>
      </c>
    </row>
    <row r="457" spans="2:18" x14ac:dyDescent="0.3">
      <c r="B457" s="157">
        <v>280</v>
      </c>
      <c r="C457" s="170">
        <f t="shared" si="78"/>
        <v>52320000</v>
      </c>
      <c r="D457">
        <f t="shared" si="64"/>
        <v>7.4675570138634301E-9</v>
      </c>
      <c r="E457" s="120">
        <f t="shared" si="65"/>
        <v>0</v>
      </c>
      <c r="F457">
        <f t="shared" si="66"/>
        <v>0</v>
      </c>
      <c r="G457" s="188">
        <f t="shared" si="67"/>
        <v>41863789.117750973</v>
      </c>
      <c r="H457">
        <f t="shared" si="68"/>
        <v>0</v>
      </c>
      <c r="I457" s="120">
        <f t="shared" si="69"/>
        <v>97469544.215582341</v>
      </c>
      <c r="J457" s="129">
        <f t="shared" si="70"/>
        <v>0</v>
      </c>
      <c r="K457" s="188">
        <f t="shared" si="71"/>
        <v>51131414.967389531</v>
      </c>
      <c r="L457">
        <f t="shared" si="72"/>
        <v>0</v>
      </c>
      <c r="M457" s="120">
        <f t="shared" si="73"/>
        <v>88201918.365943789</v>
      </c>
      <c r="N457" s="129">
        <f t="shared" si="74"/>
        <v>0</v>
      </c>
      <c r="O457" s="188">
        <f t="shared" si="75"/>
        <v>60399040.81702809</v>
      </c>
      <c r="P457">
        <f t="shared" si="76"/>
        <v>7.4675570138634301E-9</v>
      </c>
      <c r="Q457" s="120">
        <f t="shared" si="79"/>
        <v>78934292.516305223</v>
      </c>
      <c r="R457" s="129">
        <f t="shared" si="77"/>
        <v>0</v>
      </c>
    </row>
    <row r="458" spans="2:18" x14ac:dyDescent="0.3">
      <c r="B458" s="157">
        <v>281</v>
      </c>
      <c r="C458" s="170">
        <f t="shared" si="78"/>
        <v>52400000</v>
      </c>
      <c r="D458">
        <f t="shared" si="64"/>
        <v>7.5889098988939689E-9</v>
      </c>
      <c r="E458" s="120">
        <f t="shared" si="65"/>
        <v>0</v>
      </c>
      <c r="F458">
        <f t="shared" si="66"/>
        <v>0</v>
      </c>
      <c r="G458" s="188">
        <f t="shared" si="67"/>
        <v>41863789.117750973</v>
      </c>
      <c r="H458">
        <f t="shared" si="68"/>
        <v>0</v>
      </c>
      <c r="I458" s="120">
        <f t="shared" si="69"/>
        <v>97469544.215582341</v>
      </c>
      <c r="J458" s="129">
        <f t="shared" si="70"/>
        <v>0</v>
      </c>
      <c r="K458" s="188">
        <f t="shared" si="71"/>
        <v>51131414.967389531</v>
      </c>
      <c r="L458">
        <f t="shared" si="72"/>
        <v>0</v>
      </c>
      <c r="M458" s="120">
        <f t="shared" si="73"/>
        <v>88201918.365943789</v>
      </c>
      <c r="N458" s="129">
        <f t="shared" si="74"/>
        <v>0</v>
      </c>
      <c r="O458" s="188">
        <f t="shared" si="75"/>
        <v>60399040.81702809</v>
      </c>
      <c r="P458">
        <f t="shared" si="76"/>
        <v>7.5889098988939689E-9</v>
      </c>
      <c r="Q458" s="120">
        <f t="shared" si="79"/>
        <v>78934292.516305223</v>
      </c>
      <c r="R458" s="129">
        <f t="shared" si="77"/>
        <v>0</v>
      </c>
    </row>
    <row r="459" spans="2:18" x14ac:dyDescent="0.3">
      <c r="B459" s="157">
        <v>282</v>
      </c>
      <c r="C459" s="170">
        <f t="shared" si="78"/>
        <v>52480000</v>
      </c>
      <c r="D459">
        <f t="shared" si="64"/>
        <v>7.7116601960958224E-9</v>
      </c>
      <c r="E459" s="120">
        <f t="shared" si="65"/>
        <v>0</v>
      </c>
      <c r="F459">
        <f t="shared" si="66"/>
        <v>0</v>
      </c>
      <c r="G459" s="188">
        <f t="shared" si="67"/>
        <v>41863789.117750973</v>
      </c>
      <c r="H459">
        <f t="shared" si="68"/>
        <v>0</v>
      </c>
      <c r="I459" s="120">
        <f t="shared" si="69"/>
        <v>97469544.215582341</v>
      </c>
      <c r="J459" s="129">
        <f t="shared" si="70"/>
        <v>0</v>
      </c>
      <c r="K459" s="188">
        <f t="shared" si="71"/>
        <v>51131414.967389531</v>
      </c>
      <c r="L459">
        <f t="shared" si="72"/>
        <v>0</v>
      </c>
      <c r="M459" s="120">
        <f t="shared" si="73"/>
        <v>88201918.365943789</v>
      </c>
      <c r="N459" s="129">
        <f t="shared" si="74"/>
        <v>0</v>
      </c>
      <c r="O459" s="188">
        <f t="shared" si="75"/>
        <v>60399040.81702809</v>
      </c>
      <c r="P459">
        <f t="shared" si="76"/>
        <v>7.7116601960958224E-9</v>
      </c>
      <c r="Q459" s="120">
        <f t="shared" si="79"/>
        <v>78934292.516305223</v>
      </c>
      <c r="R459" s="129">
        <f t="shared" si="77"/>
        <v>0</v>
      </c>
    </row>
    <row r="460" spans="2:18" x14ac:dyDescent="0.3">
      <c r="B460" s="157">
        <v>283</v>
      </c>
      <c r="C460" s="170">
        <f t="shared" si="78"/>
        <v>52560000</v>
      </c>
      <c r="D460">
        <f t="shared" si="64"/>
        <v>7.8358120678444384E-9</v>
      </c>
      <c r="E460" s="120">
        <f t="shared" si="65"/>
        <v>0</v>
      </c>
      <c r="F460">
        <f t="shared" si="66"/>
        <v>0</v>
      </c>
      <c r="G460" s="188">
        <f t="shared" si="67"/>
        <v>41863789.117750973</v>
      </c>
      <c r="H460">
        <f t="shared" si="68"/>
        <v>0</v>
      </c>
      <c r="I460" s="120">
        <f t="shared" si="69"/>
        <v>97469544.215582341</v>
      </c>
      <c r="J460" s="129">
        <f t="shared" si="70"/>
        <v>0</v>
      </c>
      <c r="K460" s="188">
        <f t="shared" si="71"/>
        <v>51131414.967389531</v>
      </c>
      <c r="L460">
        <f t="shared" si="72"/>
        <v>0</v>
      </c>
      <c r="M460" s="120">
        <f t="shared" si="73"/>
        <v>88201918.365943789</v>
      </c>
      <c r="N460" s="129">
        <f t="shared" si="74"/>
        <v>0</v>
      </c>
      <c r="O460" s="188">
        <f t="shared" si="75"/>
        <v>60399040.81702809</v>
      </c>
      <c r="P460">
        <f t="shared" si="76"/>
        <v>7.8358120678444384E-9</v>
      </c>
      <c r="Q460" s="120">
        <f t="shared" si="79"/>
        <v>78934292.516305223</v>
      </c>
      <c r="R460" s="129">
        <f t="shared" si="77"/>
        <v>0</v>
      </c>
    </row>
    <row r="461" spans="2:18" x14ac:dyDescent="0.3">
      <c r="B461" s="157">
        <v>284</v>
      </c>
      <c r="C461" s="170">
        <f t="shared" si="78"/>
        <v>52640000</v>
      </c>
      <c r="D461">
        <f t="shared" si="64"/>
        <v>7.9613694278607247E-9</v>
      </c>
      <c r="E461" s="120">
        <f t="shared" si="65"/>
        <v>0</v>
      </c>
      <c r="F461">
        <f t="shared" si="66"/>
        <v>0</v>
      </c>
      <c r="G461" s="188">
        <f t="shared" si="67"/>
        <v>41863789.117750973</v>
      </c>
      <c r="H461">
        <f t="shared" si="68"/>
        <v>0</v>
      </c>
      <c r="I461" s="120">
        <f t="shared" si="69"/>
        <v>97469544.215582341</v>
      </c>
      <c r="J461" s="129">
        <f t="shared" si="70"/>
        <v>0</v>
      </c>
      <c r="K461" s="188">
        <f t="shared" si="71"/>
        <v>51131414.967389531</v>
      </c>
      <c r="L461">
        <f t="shared" si="72"/>
        <v>0</v>
      </c>
      <c r="M461" s="120">
        <f t="shared" si="73"/>
        <v>88201918.365943789</v>
      </c>
      <c r="N461" s="129">
        <f t="shared" si="74"/>
        <v>0</v>
      </c>
      <c r="O461" s="188">
        <f t="shared" si="75"/>
        <v>60399040.81702809</v>
      </c>
      <c r="P461">
        <f t="shared" si="76"/>
        <v>7.9613694278607247E-9</v>
      </c>
      <c r="Q461" s="120">
        <f t="shared" si="79"/>
        <v>78934292.516305223</v>
      </c>
      <c r="R461" s="129">
        <f t="shared" si="77"/>
        <v>0</v>
      </c>
    </row>
    <row r="462" spans="2:18" x14ac:dyDescent="0.3">
      <c r="B462" s="157">
        <v>285</v>
      </c>
      <c r="C462" s="170">
        <f t="shared" si="78"/>
        <v>52720000</v>
      </c>
      <c r="D462">
        <f t="shared" si="64"/>
        <v>8.0883359360321882E-9</v>
      </c>
      <c r="E462" s="120">
        <f t="shared" si="65"/>
        <v>0</v>
      </c>
      <c r="F462">
        <f t="shared" si="66"/>
        <v>0</v>
      </c>
      <c r="G462" s="188">
        <f t="shared" si="67"/>
        <v>41863789.117750973</v>
      </c>
      <c r="H462">
        <f t="shared" si="68"/>
        <v>0</v>
      </c>
      <c r="I462" s="120">
        <f t="shared" si="69"/>
        <v>97469544.215582341</v>
      </c>
      <c r="J462" s="129">
        <f t="shared" si="70"/>
        <v>0</v>
      </c>
      <c r="K462" s="188">
        <f t="shared" si="71"/>
        <v>51131414.967389531</v>
      </c>
      <c r="L462">
        <f t="shared" si="72"/>
        <v>0</v>
      </c>
      <c r="M462" s="120">
        <f t="shared" si="73"/>
        <v>88201918.365943789</v>
      </c>
      <c r="N462" s="129">
        <f t="shared" si="74"/>
        <v>0</v>
      </c>
      <c r="O462" s="188">
        <f t="shared" si="75"/>
        <v>60399040.81702809</v>
      </c>
      <c r="P462">
        <f t="shared" si="76"/>
        <v>8.0883359360321882E-9</v>
      </c>
      <c r="Q462" s="120">
        <f t="shared" si="79"/>
        <v>78934292.516305223</v>
      </c>
      <c r="R462" s="129">
        <f t="shared" si="77"/>
        <v>0</v>
      </c>
    </row>
    <row r="463" spans="2:18" x14ac:dyDescent="0.3">
      <c r="B463" s="157">
        <v>286</v>
      </c>
      <c r="C463" s="170">
        <f t="shared" si="78"/>
        <v>52800000</v>
      </c>
      <c r="D463">
        <f t="shared" si="64"/>
        <v>8.2167149932462012E-9</v>
      </c>
      <c r="E463" s="120">
        <f t="shared" si="65"/>
        <v>0</v>
      </c>
      <c r="F463">
        <f t="shared" si="66"/>
        <v>0</v>
      </c>
      <c r="G463" s="188">
        <f t="shared" si="67"/>
        <v>41863789.117750973</v>
      </c>
      <c r="H463">
        <f t="shared" si="68"/>
        <v>0</v>
      </c>
      <c r="I463" s="120">
        <f t="shared" si="69"/>
        <v>97469544.215582341</v>
      </c>
      <c r="J463" s="129">
        <f t="shared" si="70"/>
        <v>0</v>
      </c>
      <c r="K463" s="188">
        <f t="shared" si="71"/>
        <v>51131414.967389531</v>
      </c>
      <c r="L463">
        <f t="shared" si="72"/>
        <v>0</v>
      </c>
      <c r="M463" s="120">
        <f t="shared" si="73"/>
        <v>88201918.365943789</v>
      </c>
      <c r="N463" s="129">
        <f t="shared" si="74"/>
        <v>0</v>
      </c>
      <c r="O463" s="188">
        <f t="shared" si="75"/>
        <v>60399040.81702809</v>
      </c>
      <c r="P463">
        <f t="shared" si="76"/>
        <v>8.2167149932462012E-9</v>
      </c>
      <c r="Q463" s="120">
        <f t="shared" si="79"/>
        <v>78934292.516305223</v>
      </c>
      <c r="R463" s="129">
        <f t="shared" si="77"/>
        <v>0</v>
      </c>
    </row>
    <row r="464" spans="2:18" x14ac:dyDescent="0.3">
      <c r="B464" s="157">
        <v>287</v>
      </c>
      <c r="C464" s="170">
        <f t="shared" si="78"/>
        <v>52880000</v>
      </c>
      <c r="D464">
        <f t="shared" si="64"/>
        <v>8.3465097362379483E-9</v>
      </c>
      <c r="E464" s="120">
        <f t="shared" si="65"/>
        <v>0</v>
      </c>
      <c r="F464">
        <f t="shared" si="66"/>
        <v>0</v>
      </c>
      <c r="G464" s="188">
        <f t="shared" si="67"/>
        <v>41863789.117750973</v>
      </c>
      <c r="H464">
        <f t="shared" si="68"/>
        <v>0</v>
      </c>
      <c r="I464" s="120">
        <f t="shared" si="69"/>
        <v>97469544.215582341</v>
      </c>
      <c r="J464" s="129">
        <f t="shared" si="70"/>
        <v>0</v>
      </c>
      <c r="K464" s="188">
        <f t="shared" si="71"/>
        <v>51131414.967389531</v>
      </c>
      <c r="L464">
        <f t="shared" si="72"/>
        <v>0</v>
      </c>
      <c r="M464" s="120">
        <f t="shared" si="73"/>
        <v>88201918.365943789</v>
      </c>
      <c r="N464" s="129">
        <f t="shared" si="74"/>
        <v>0</v>
      </c>
      <c r="O464" s="188">
        <f t="shared" si="75"/>
        <v>60399040.81702809</v>
      </c>
      <c r="P464">
        <f t="shared" si="76"/>
        <v>8.3465097362379483E-9</v>
      </c>
      <c r="Q464" s="120">
        <f t="shared" si="79"/>
        <v>78934292.516305223</v>
      </c>
      <c r="R464" s="129">
        <f t="shared" si="77"/>
        <v>0</v>
      </c>
    </row>
    <row r="465" spans="2:18" x14ac:dyDescent="0.3">
      <c r="B465" s="157">
        <v>288</v>
      </c>
      <c r="C465" s="170">
        <f t="shared" si="78"/>
        <v>52960000</v>
      </c>
      <c r="D465">
        <f t="shared" si="64"/>
        <v>8.477723032455592E-9</v>
      </c>
      <c r="E465" s="120">
        <f t="shared" si="65"/>
        <v>0</v>
      </c>
      <c r="F465">
        <f t="shared" si="66"/>
        <v>0</v>
      </c>
      <c r="G465" s="188">
        <f t="shared" si="67"/>
        <v>41863789.117750973</v>
      </c>
      <c r="H465">
        <f t="shared" si="68"/>
        <v>0</v>
      </c>
      <c r="I465" s="120">
        <f t="shared" si="69"/>
        <v>97469544.215582341</v>
      </c>
      <c r="J465" s="129">
        <f t="shared" si="70"/>
        <v>0</v>
      </c>
      <c r="K465" s="188">
        <f t="shared" si="71"/>
        <v>51131414.967389531</v>
      </c>
      <c r="L465">
        <f t="shared" si="72"/>
        <v>0</v>
      </c>
      <c r="M465" s="120">
        <f t="shared" si="73"/>
        <v>88201918.365943789</v>
      </c>
      <c r="N465" s="129">
        <f t="shared" si="74"/>
        <v>0</v>
      </c>
      <c r="O465" s="188">
        <f t="shared" si="75"/>
        <v>60399040.81702809</v>
      </c>
      <c r="P465">
        <f t="shared" si="76"/>
        <v>8.477723032455592E-9</v>
      </c>
      <c r="Q465" s="120">
        <f t="shared" si="79"/>
        <v>78934292.516305223</v>
      </c>
      <c r="R465" s="129">
        <f t="shared" si="77"/>
        <v>0</v>
      </c>
    </row>
    <row r="466" spans="2:18" x14ac:dyDescent="0.3">
      <c r="B466" s="157">
        <v>289</v>
      </c>
      <c r="C466" s="170">
        <f t="shared" si="78"/>
        <v>53040000</v>
      </c>
      <c r="D466">
        <f t="shared" si="64"/>
        <v>8.6103574749452572E-9</v>
      </c>
      <c r="E466" s="120">
        <f t="shared" si="65"/>
        <v>0</v>
      </c>
      <c r="F466">
        <f t="shared" si="66"/>
        <v>0</v>
      </c>
      <c r="G466" s="188">
        <f t="shared" si="67"/>
        <v>41863789.117750973</v>
      </c>
      <c r="H466">
        <f t="shared" si="68"/>
        <v>0</v>
      </c>
      <c r="I466" s="120">
        <f t="shared" si="69"/>
        <v>97469544.215582341</v>
      </c>
      <c r="J466" s="129">
        <f t="shared" si="70"/>
        <v>0</v>
      </c>
      <c r="K466" s="188">
        <f t="shared" si="71"/>
        <v>51131414.967389531</v>
      </c>
      <c r="L466">
        <f t="shared" si="72"/>
        <v>0</v>
      </c>
      <c r="M466" s="120">
        <f t="shared" si="73"/>
        <v>88201918.365943789</v>
      </c>
      <c r="N466" s="129">
        <f t="shared" si="74"/>
        <v>0</v>
      </c>
      <c r="O466" s="188">
        <f t="shared" si="75"/>
        <v>60399040.81702809</v>
      </c>
      <c r="P466">
        <f t="shared" si="76"/>
        <v>8.6103574749452572E-9</v>
      </c>
      <c r="Q466" s="120">
        <f t="shared" si="79"/>
        <v>78934292.516305223</v>
      </c>
      <c r="R466" s="129">
        <f t="shared" si="77"/>
        <v>0</v>
      </c>
    </row>
    <row r="467" spans="2:18" x14ac:dyDescent="0.3">
      <c r="B467" s="157">
        <v>290</v>
      </c>
      <c r="C467" s="170">
        <f t="shared" si="78"/>
        <v>53120000</v>
      </c>
      <c r="D467">
        <f t="shared" si="64"/>
        <v>8.7444153772584397E-9</v>
      </c>
      <c r="E467" s="120">
        <f t="shared" si="65"/>
        <v>0</v>
      </c>
      <c r="F467">
        <f t="shared" si="66"/>
        <v>0</v>
      </c>
      <c r="G467" s="188">
        <f t="shared" si="67"/>
        <v>41863789.117750973</v>
      </c>
      <c r="H467">
        <f t="shared" si="68"/>
        <v>0</v>
      </c>
      <c r="I467" s="120">
        <f t="shared" si="69"/>
        <v>97469544.215582341</v>
      </c>
      <c r="J467" s="129">
        <f t="shared" si="70"/>
        <v>0</v>
      </c>
      <c r="K467" s="188">
        <f t="shared" si="71"/>
        <v>51131414.967389531</v>
      </c>
      <c r="L467">
        <f t="shared" si="72"/>
        <v>0</v>
      </c>
      <c r="M467" s="120">
        <f t="shared" si="73"/>
        <v>88201918.365943789</v>
      </c>
      <c r="N467" s="129">
        <f t="shared" si="74"/>
        <v>0</v>
      </c>
      <c r="O467" s="188">
        <f t="shared" si="75"/>
        <v>60399040.81702809</v>
      </c>
      <c r="P467">
        <f t="shared" si="76"/>
        <v>8.7444153772584397E-9</v>
      </c>
      <c r="Q467" s="120">
        <f t="shared" si="79"/>
        <v>78934292.516305223</v>
      </c>
      <c r="R467" s="129">
        <f t="shared" si="77"/>
        <v>0</v>
      </c>
    </row>
    <row r="468" spans="2:18" x14ac:dyDescent="0.3">
      <c r="B468" s="157">
        <v>291</v>
      </c>
      <c r="C468" s="170">
        <f t="shared" si="78"/>
        <v>53200000</v>
      </c>
      <c r="D468">
        <f t="shared" si="64"/>
        <v>8.8798987683844737E-9</v>
      </c>
      <c r="E468" s="120">
        <f t="shared" si="65"/>
        <v>0</v>
      </c>
      <c r="F468">
        <f t="shared" si="66"/>
        <v>0</v>
      </c>
      <c r="G468" s="188">
        <f t="shared" si="67"/>
        <v>41863789.117750973</v>
      </c>
      <c r="H468">
        <f t="shared" si="68"/>
        <v>0</v>
      </c>
      <c r="I468" s="120">
        <f t="shared" si="69"/>
        <v>97469544.215582341</v>
      </c>
      <c r="J468" s="129">
        <f t="shared" si="70"/>
        <v>0</v>
      </c>
      <c r="K468" s="188">
        <f t="shared" si="71"/>
        <v>51131414.967389531</v>
      </c>
      <c r="L468">
        <f t="shared" si="72"/>
        <v>0</v>
      </c>
      <c r="M468" s="120">
        <f t="shared" si="73"/>
        <v>88201918.365943789</v>
      </c>
      <c r="N468" s="129">
        <f t="shared" si="74"/>
        <v>0</v>
      </c>
      <c r="O468" s="188">
        <f t="shared" si="75"/>
        <v>60399040.81702809</v>
      </c>
      <c r="P468">
        <f t="shared" si="76"/>
        <v>8.8798987683844737E-9</v>
      </c>
      <c r="Q468" s="120">
        <f t="shared" si="79"/>
        <v>78934292.516305223</v>
      </c>
      <c r="R468" s="129">
        <f t="shared" si="77"/>
        <v>0</v>
      </c>
    </row>
    <row r="469" spans="2:18" x14ac:dyDescent="0.3">
      <c r="B469" s="157">
        <v>292</v>
      </c>
      <c r="C469" s="170">
        <f t="shared" si="78"/>
        <v>53280000</v>
      </c>
      <c r="D469">
        <f t="shared" si="64"/>
        <v>9.0168093877107905E-9</v>
      </c>
      <c r="E469" s="120">
        <f t="shared" si="65"/>
        <v>0</v>
      </c>
      <c r="F469">
        <f t="shared" si="66"/>
        <v>0</v>
      </c>
      <c r="G469" s="188">
        <f t="shared" si="67"/>
        <v>41863789.117750973</v>
      </c>
      <c r="H469">
        <f t="shared" si="68"/>
        <v>0</v>
      </c>
      <c r="I469" s="120">
        <f t="shared" si="69"/>
        <v>97469544.215582341</v>
      </c>
      <c r="J469" s="129">
        <f t="shared" si="70"/>
        <v>0</v>
      </c>
      <c r="K469" s="188">
        <f t="shared" si="71"/>
        <v>51131414.967389531</v>
      </c>
      <c r="L469">
        <f t="shared" si="72"/>
        <v>0</v>
      </c>
      <c r="M469" s="120">
        <f t="shared" si="73"/>
        <v>88201918.365943789</v>
      </c>
      <c r="N469" s="129">
        <f t="shared" si="74"/>
        <v>0</v>
      </c>
      <c r="O469" s="188">
        <f t="shared" si="75"/>
        <v>60399040.81702809</v>
      </c>
      <c r="P469">
        <f t="shared" si="76"/>
        <v>9.0168093877107905E-9</v>
      </c>
      <c r="Q469" s="120">
        <f t="shared" si="79"/>
        <v>78934292.516305223</v>
      </c>
      <c r="R469" s="129">
        <f t="shared" si="77"/>
        <v>0</v>
      </c>
    </row>
    <row r="470" spans="2:18" x14ac:dyDescent="0.3">
      <c r="B470" s="157">
        <v>293</v>
      </c>
      <c r="C470" s="170">
        <f t="shared" si="78"/>
        <v>53360000</v>
      </c>
      <c r="D470">
        <f t="shared" si="64"/>
        <v>9.1551486800135869E-9</v>
      </c>
      <c r="E470" s="120">
        <f t="shared" si="65"/>
        <v>0</v>
      </c>
      <c r="F470">
        <f t="shared" si="66"/>
        <v>0</v>
      </c>
      <c r="G470" s="188">
        <f t="shared" si="67"/>
        <v>41863789.117750973</v>
      </c>
      <c r="H470">
        <f t="shared" si="68"/>
        <v>0</v>
      </c>
      <c r="I470" s="120">
        <f t="shared" si="69"/>
        <v>97469544.215582341</v>
      </c>
      <c r="J470" s="129">
        <f t="shared" si="70"/>
        <v>0</v>
      </c>
      <c r="K470" s="188">
        <f t="shared" si="71"/>
        <v>51131414.967389531</v>
      </c>
      <c r="L470">
        <f t="shared" si="72"/>
        <v>0</v>
      </c>
      <c r="M470" s="120">
        <f t="shared" si="73"/>
        <v>88201918.365943789</v>
      </c>
      <c r="N470" s="129">
        <f t="shared" si="74"/>
        <v>0</v>
      </c>
      <c r="O470" s="188">
        <f t="shared" si="75"/>
        <v>60399040.81702809</v>
      </c>
      <c r="P470">
        <f t="shared" si="76"/>
        <v>9.1551486800135869E-9</v>
      </c>
      <c r="Q470" s="120">
        <f t="shared" si="79"/>
        <v>78934292.516305223</v>
      </c>
      <c r="R470" s="129">
        <f t="shared" si="77"/>
        <v>0</v>
      </c>
    </row>
    <row r="471" spans="2:18" x14ac:dyDescent="0.3">
      <c r="B471" s="157">
        <v>294</v>
      </c>
      <c r="C471" s="170">
        <f t="shared" si="78"/>
        <v>53440000</v>
      </c>
      <c r="D471">
        <f t="shared" si="64"/>
        <v>9.2949177904817056E-9</v>
      </c>
      <c r="E471" s="120">
        <f t="shared" si="65"/>
        <v>0</v>
      </c>
      <c r="F471">
        <f t="shared" si="66"/>
        <v>0</v>
      </c>
      <c r="G471" s="188">
        <f t="shared" si="67"/>
        <v>41863789.117750973</v>
      </c>
      <c r="H471">
        <f t="shared" si="68"/>
        <v>0</v>
      </c>
      <c r="I471" s="120">
        <f t="shared" si="69"/>
        <v>97469544.215582341</v>
      </c>
      <c r="J471" s="129">
        <f t="shared" si="70"/>
        <v>0</v>
      </c>
      <c r="K471" s="188">
        <f t="shared" si="71"/>
        <v>51131414.967389531</v>
      </c>
      <c r="L471">
        <f t="shared" si="72"/>
        <v>0</v>
      </c>
      <c r="M471" s="120">
        <f t="shared" si="73"/>
        <v>88201918.365943789</v>
      </c>
      <c r="N471" s="129">
        <f t="shared" si="74"/>
        <v>0</v>
      </c>
      <c r="O471" s="188">
        <f t="shared" si="75"/>
        <v>60399040.81702809</v>
      </c>
      <c r="P471">
        <f t="shared" si="76"/>
        <v>9.2949177904817056E-9</v>
      </c>
      <c r="Q471" s="120">
        <f t="shared" si="79"/>
        <v>78934292.516305223</v>
      </c>
      <c r="R471" s="129">
        <f t="shared" si="77"/>
        <v>0</v>
      </c>
    </row>
    <row r="472" spans="2:18" x14ac:dyDescent="0.3">
      <c r="B472" s="157">
        <v>295</v>
      </c>
      <c r="C472" s="170">
        <f t="shared" si="78"/>
        <v>53520000</v>
      </c>
      <c r="D472">
        <f t="shared" si="64"/>
        <v>9.4361175597764356E-9</v>
      </c>
      <c r="E472" s="120">
        <f t="shared" si="65"/>
        <v>0</v>
      </c>
      <c r="F472">
        <f t="shared" si="66"/>
        <v>0</v>
      </c>
      <c r="G472" s="188">
        <f t="shared" si="67"/>
        <v>41863789.117750973</v>
      </c>
      <c r="H472">
        <f t="shared" si="68"/>
        <v>0</v>
      </c>
      <c r="I472" s="120">
        <f t="shared" si="69"/>
        <v>97469544.215582341</v>
      </c>
      <c r="J472" s="129">
        <f t="shared" si="70"/>
        <v>0</v>
      </c>
      <c r="K472" s="188">
        <f t="shared" si="71"/>
        <v>51131414.967389531</v>
      </c>
      <c r="L472">
        <f t="shared" si="72"/>
        <v>0</v>
      </c>
      <c r="M472" s="120">
        <f t="shared" si="73"/>
        <v>88201918.365943789</v>
      </c>
      <c r="N472" s="129">
        <f t="shared" si="74"/>
        <v>0</v>
      </c>
      <c r="O472" s="188">
        <f t="shared" si="75"/>
        <v>60399040.81702809</v>
      </c>
      <c r="P472">
        <f t="shared" si="76"/>
        <v>9.4361175597764356E-9</v>
      </c>
      <c r="Q472" s="120">
        <f t="shared" si="79"/>
        <v>78934292.516305223</v>
      </c>
      <c r="R472" s="129">
        <f t="shared" si="77"/>
        <v>0</v>
      </c>
    </row>
    <row r="473" spans="2:18" x14ac:dyDescent="0.3">
      <c r="B473" s="157">
        <v>296</v>
      </c>
      <c r="C473" s="170">
        <f t="shared" si="78"/>
        <v>53600000</v>
      </c>
      <c r="D473">
        <f t="shared" si="64"/>
        <v>9.5787485191300325E-9</v>
      </c>
      <c r="E473" s="120">
        <f t="shared" si="65"/>
        <v>0</v>
      </c>
      <c r="F473">
        <f t="shared" si="66"/>
        <v>0</v>
      </c>
      <c r="G473" s="188">
        <f t="shared" si="67"/>
        <v>41863789.117750973</v>
      </c>
      <c r="H473">
        <f t="shared" si="68"/>
        <v>0</v>
      </c>
      <c r="I473" s="120">
        <f t="shared" si="69"/>
        <v>97469544.215582341</v>
      </c>
      <c r="J473" s="129">
        <f t="shared" si="70"/>
        <v>0</v>
      </c>
      <c r="K473" s="188">
        <f t="shared" si="71"/>
        <v>51131414.967389531</v>
      </c>
      <c r="L473">
        <f t="shared" si="72"/>
        <v>0</v>
      </c>
      <c r="M473" s="120">
        <f t="shared" si="73"/>
        <v>88201918.365943789</v>
      </c>
      <c r="N473" s="129">
        <f t="shared" si="74"/>
        <v>0</v>
      </c>
      <c r="O473" s="188">
        <f t="shared" si="75"/>
        <v>60399040.81702809</v>
      </c>
      <c r="P473">
        <f t="shared" si="76"/>
        <v>9.5787485191300325E-9</v>
      </c>
      <c r="Q473" s="120">
        <f t="shared" si="79"/>
        <v>78934292.516305223</v>
      </c>
      <c r="R473" s="129">
        <f t="shared" si="77"/>
        <v>0</v>
      </c>
    </row>
    <row r="474" spans="2:18" x14ac:dyDescent="0.3">
      <c r="B474" s="157">
        <v>297</v>
      </c>
      <c r="C474" s="170">
        <f t="shared" si="78"/>
        <v>53680000</v>
      </c>
      <c r="D474">
        <f t="shared" si="64"/>
        <v>9.7228108854857527E-9</v>
      </c>
      <c r="E474" s="120">
        <f t="shared" si="65"/>
        <v>0</v>
      </c>
      <c r="F474">
        <f t="shared" si="66"/>
        <v>0</v>
      </c>
      <c r="G474" s="188">
        <f t="shared" si="67"/>
        <v>41863789.117750973</v>
      </c>
      <c r="H474">
        <f t="shared" si="68"/>
        <v>0</v>
      </c>
      <c r="I474" s="120">
        <f t="shared" si="69"/>
        <v>97469544.215582341</v>
      </c>
      <c r="J474" s="129">
        <f t="shared" si="70"/>
        <v>0</v>
      </c>
      <c r="K474" s="188">
        <f t="shared" si="71"/>
        <v>51131414.967389531</v>
      </c>
      <c r="L474">
        <f t="shared" si="72"/>
        <v>0</v>
      </c>
      <c r="M474" s="120">
        <f t="shared" si="73"/>
        <v>88201918.365943789</v>
      </c>
      <c r="N474" s="129">
        <f t="shared" si="74"/>
        <v>0</v>
      </c>
      <c r="O474" s="188">
        <f t="shared" si="75"/>
        <v>60399040.81702809</v>
      </c>
      <c r="P474">
        <f t="shared" si="76"/>
        <v>9.7228108854857527E-9</v>
      </c>
      <c r="Q474" s="120">
        <f t="shared" si="79"/>
        <v>78934292.516305223</v>
      </c>
      <c r="R474" s="129">
        <f t="shared" si="77"/>
        <v>0</v>
      </c>
    </row>
    <row r="475" spans="2:18" x14ac:dyDescent="0.3">
      <c r="B475" s="157">
        <v>298</v>
      </c>
      <c r="C475" s="170">
        <f t="shared" si="78"/>
        <v>53760000</v>
      </c>
      <c r="D475">
        <f t="shared" si="64"/>
        <v>9.8683045566822063E-9</v>
      </c>
      <c r="E475" s="120">
        <f t="shared" si="65"/>
        <v>0</v>
      </c>
      <c r="F475">
        <f t="shared" si="66"/>
        <v>0</v>
      </c>
      <c r="G475" s="188">
        <f t="shared" si="67"/>
        <v>41863789.117750973</v>
      </c>
      <c r="H475">
        <f t="shared" si="68"/>
        <v>0</v>
      </c>
      <c r="I475" s="120">
        <f t="shared" si="69"/>
        <v>97469544.215582341</v>
      </c>
      <c r="J475" s="129">
        <f t="shared" si="70"/>
        <v>0</v>
      </c>
      <c r="K475" s="188">
        <f t="shared" si="71"/>
        <v>51131414.967389531</v>
      </c>
      <c r="L475">
        <f t="shared" si="72"/>
        <v>0</v>
      </c>
      <c r="M475" s="120">
        <f t="shared" si="73"/>
        <v>88201918.365943789</v>
      </c>
      <c r="N475" s="129">
        <f t="shared" si="74"/>
        <v>0</v>
      </c>
      <c r="O475" s="188">
        <f t="shared" si="75"/>
        <v>60399040.81702809</v>
      </c>
      <c r="P475">
        <f t="shared" si="76"/>
        <v>9.8683045566822063E-9</v>
      </c>
      <c r="Q475" s="120">
        <f t="shared" si="79"/>
        <v>78934292.516305223</v>
      </c>
      <c r="R475" s="129">
        <f t="shared" si="77"/>
        <v>0</v>
      </c>
    </row>
    <row r="476" spans="2:18" x14ac:dyDescent="0.3">
      <c r="B476" s="157">
        <v>299</v>
      </c>
      <c r="C476" s="170">
        <f t="shared" si="78"/>
        <v>53840000</v>
      </c>
      <c r="D476">
        <f t="shared" si="64"/>
        <v>1.0015229106684888E-8</v>
      </c>
      <c r="E476" s="120">
        <f t="shared" si="65"/>
        <v>0</v>
      </c>
      <c r="F476">
        <f t="shared" si="66"/>
        <v>0</v>
      </c>
      <c r="G476" s="188">
        <f t="shared" si="67"/>
        <v>41863789.117750973</v>
      </c>
      <c r="H476">
        <f t="shared" si="68"/>
        <v>0</v>
      </c>
      <c r="I476" s="120">
        <f t="shared" si="69"/>
        <v>97469544.215582341</v>
      </c>
      <c r="J476" s="129">
        <f t="shared" si="70"/>
        <v>0</v>
      </c>
      <c r="K476" s="188">
        <f t="shared" si="71"/>
        <v>51131414.967389531</v>
      </c>
      <c r="L476">
        <f t="shared" si="72"/>
        <v>0</v>
      </c>
      <c r="M476" s="120">
        <f t="shared" si="73"/>
        <v>88201918.365943789</v>
      </c>
      <c r="N476" s="129">
        <f t="shared" si="74"/>
        <v>0</v>
      </c>
      <c r="O476" s="188">
        <f t="shared" si="75"/>
        <v>60399040.81702809</v>
      </c>
      <c r="P476">
        <f t="shared" si="76"/>
        <v>1.0015229106684888E-8</v>
      </c>
      <c r="Q476" s="120">
        <f t="shared" si="79"/>
        <v>78934292.516305223</v>
      </c>
      <c r="R476" s="129">
        <f t="shared" si="77"/>
        <v>0</v>
      </c>
    </row>
    <row r="477" spans="2:18" x14ac:dyDescent="0.3">
      <c r="B477" s="157">
        <v>300</v>
      </c>
      <c r="C477" s="170">
        <f t="shared" si="78"/>
        <v>53920000</v>
      </c>
      <c r="D477">
        <f t="shared" si="64"/>
        <v>1.0163583780867735E-8</v>
      </c>
      <c r="E477" s="120">
        <f t="shared" si="65"/>
        <v>0</v>
      </c>
      <c r="F477">
        <f t="shared" si="66"/>
        <v>0</v>
      </c>
      <c r="G477" s="188">
        <f t="shared" si="67"/>
        <v>41863789.117750973</v>
      </c>
      <c r="H477">
        <f t="shared" si="68"/>
        <v>0</v>
      </c>
      <c r="I477" s="120">
        <f t="shared" si="69"/>
        <v>97469544.215582341</v>
      </c>
      <c r="J477" s="129">
        <f t="shared" si="70"/>
        <v>0</v>
      </c>
      <c r="K477" s="188">
        <f t="shared" si="71"/>
        <v>51131414.967389531</v>
      </c>
      <c r="L477">
        <f t="shared" si="72"/>
        <v>0</v>
      </c>
      <c r="M477" s="120">
        <f t="shared" si="73"/>
        <v>88201918.365943789</v>
      </c>
      <c r="N477" s="129">
        <f t="shared" si="74"/>
        <v>0</v>
      </c>
      <c r="O477" s="188">
        <f t="shared" si="75"/>
        <v>60399040.81702809</v>
      </c>
      <c r="P477">
        <f t="shared" si="76"/>
        <v>1.0163583780867735E-8</v>
      </c>
      <c r="Q477" s="120">
        <f t="shared" si="79"/>
        <v>78934292.516305223</v>
      </c>
      <c r="R477" s="129">
        <f t="shared" si="77"/>
        <v>0</v>
      </c>
    </row>
    <row r="478" spans="2:18" x14ac:dyDescent="0.3">
      <c r="B478" s="157">
        <v>301</v>
      </c>
      <c r="C478" s="170">
        <f t="shared" si="78"/>
        <v>54000000</v>
      </c>
      <c r="D478">
        <f t="shared" si="64"/>
        <v>1.0313367491347587E-8</v>
      </c>
      <c r="E478" s="120">
        <f t="shared" si="65"/>
        <v>0</v>
      </c>
      <c r="F478">
        <f t="shared" si="66"/>
        <v>0</v>
      </c>
      <c r="G478" s="188">
        <f t="shared" si="67"/>
        <v>41863789.117750973</v>
      </c>
      <c r="H478">
        <f t="shared" si="68"/>
        <v>0</v>
      </c>
      <c r="I478" s="120">
        <f t="shared" si="69"/>
        <v>97469544.215582341</v>
      </c>
      <c r="J478" s="129">
        <f t="shared" si="70"/>
        <v>0</v>
      </c>
      <c r="K478" s="188">
        <f t="shared" si="71"/>
        <v>51131414.967389531</v>
      </c>
      <c r="L478">
        <f t="shared" si="72"/>
        <v>0</v>
      </c>
      <c r="M478" s="120">
        <f t="shared" si="73"/>
        <v>88201918.365943789</v>
      </c>
      <c r="N478" s="129">
        <f t="shared" si="74"/>
        <v>0</v>
      </c>
      <c r="O478" s="188">
        <f t="shared" si="75"/>
        <v>60399040.81702809</v>
      </c>
      <c r="P478">
        <f t="shared" si="76"/>
        <v>1.0313367491347587E-8</v>
      </c>
      <c r="Q478" s="120">
        <f t="shared" si="79"/>
        <v>78934292.516305223</v>
      </c>
      <c r="R478" s="129">
        <f t="shared" si="77"/>
        <v>0</v>
      </c>
    </row>
    <row r="479" spans="2:18" x14ac:dyDescent="0.3">
      <c r="B479" s="157">
        <v>302</v>
      </c>
      <c r="C479" s="170">
        <f t="shared" si="78"/>
        <v>54080000</v>
      </c>
      <c r="D479">
        <f t="shared" si="64"/>
        <v>1.0464578812374439E-8</v>
      </c>
      <c r="E479" s="120">
        <f t="shared" si="65"/>
        <v>0</v>
      </c>
      <c r="F479">
        <f t="shared" si="66"/>
        <v>0</v>
      </c>
      <c r="G479" s="188">
        <f t="shared" si="67"/>
        <v>41863789.117750973</v>
      </c>
      <c r="H479">
        <f t="shared" si="68"/>
        <v>0</v>
      </c>
      <c r="I479" s="120">
        <f t="shared" si="69"/>
        <v>97469544.215582341</v>
      </c>
      <c r="J479" s="129">
        <f t="shared" si="70"/>
        <v>0</v>
      </c>
      <c r="K479" s="188">
        <f t="shared" si="71"/>
        <v>51131414.967389531</v>
      </c>
      <c r="L479">
        <f t="shared" si="72"/>
        <v>0</v>
      </c>
      <c r="M479" s="120">
        <f t="shared" si="73"/>
        <v>88201918.365943789</v>
      </c>
      <c r="N479" s="129">
        <f t="shared" si="74"/>
        <v>0</v>
      </c>
      <c r="O479" s="188">
        <f t="shared" si="75"/>
        <v>60399040.81702809</v>
      </c>
      <c r="P479">
        <f t="shared" si="76"/>
        <v>1.0464578812374439E-8</v>
      </c>
      <c r="Q479" s="120">
        <f t="shared" si="79"/>
        <v>78934292.516305223</v>
      </c>
      <c r="R479" s="129">
        <f t="shared" si="77"/>
        <v>0</v>
      </c>
    </row>
    <row r="480" spans="2:18" x14ac:dyDescent="0.3">
      <c r="B480" s="157">
        <v>303</v>
      </c>
      <c r="C480" s="170">
        <f t="shared" si="78"/>
        <v>54160000</v>
      </c>
      <c r="D480">
        <f t="shared" si="64"/>
        <v>1.0617215975780371E-8</v>
      </c>
      <c r="E480" s="120">
        <f t="shared" si="65"/>
        <v>0</v>
      </c>
      <c r="F480">
        <f t="shared" si="66"/>
        <v>0</v>
      </c>
      <c r="G480" s="188">
        <f t="shared" si="67"/>
        <v>41863789.117750973</v>
      </c>
      <c r="H480">
        <f t="shared" si="68"/>
        <v>0</v>
      </c>
      <c r="I480" s="120">
        <f t="shared" si="69"/>
        <v>97469544.215582341</v>
      </c>
      <c r="J480" s="129">
        <f t="shared" si="70"/>
        <v>0</v>
      </c>
      <c r="K480" s="188">
        <f t="shared" si="71"/>
        <v>51131414.967389531</v>
      </c>
      <c r="L480">
        <f t="shared" si="72"/>
        <v>0</v>
      </c>
      <c r="M480" s="120">
        <f t="shared" si="73"/>
        <v>88201918.365943789</v>
      </c>
      <c r="N480" s="129">
        <f t="shared" si="74"/>
        <v>0</v>
      </c>
      <c r="O480" s="188">
        <f t="shared" si="75"/>
        <v>60399040.81702809</v>
      </c>
      <c r="P480">
        <f t="shared" si="76"/>
        <v>1.0617215975780371E-8</v>
      </c>
      <c r="Q480" s="120">
        <f t="shared" si="79"/>
        <v>78934292.516305223</v>
      </c>
      <c r="R480" s="129">
        <f t="shared" si="77"/>
        <v>0</v>
      </c>
    </row>
    <row r="481" spans="2:18" x14ac:dyDescent="0.3">
      <c r="B481" s="157">
        <v>304</v>
      </c>
      <c r="C481" s="170">
        <f t="shared" si="78"/>
        <v>54240000</v>
      </c>
      <c r="D481">
        <f t="shared" si="64"/>
        <v>1.0771276866490096E-8</v>
      </c>
      <c r="E481" s="120">
        <f t="shared" si="65"/>
        <v>0</v>
      </c>
      <c r="F481">
        <f t="shared" si="66"/>
        <v>0</v>
      </c>
      <c r="G481" s="188">
        <f t="shared" si="67"/>
        <v>41863789.117750973</v>
      </c>
      <c r="H481">
        <f t="shared" si="68"/>
        <v>0</v>
      </c>
      <c r="I481" s="120">
        <f t="shared" si="69"/>
        <v>97469544.215582341</v>
      </c>
      <c r="J481" s="129">
        <f t="shared" si="70"/>
        <v>0</v>
      </c>
      <c r="K481" s="188">
        <f t="shared" si="71"/>
        <v>51131414.967389531</v>
      </c>
      <c r="L481">
        <f t="shared" si="72"/>
        <v>0</v>
      </c>
      <c r="M481" s="120">
        <f t="shared" si="73"/>
        <v>88201918.365943789</v>
      </c>
      <c r="N481" s="129">
        <f t="shared" si="74"/>
        <v>0</v>
      </c>
      <c r="O481" s="188">
        <f t="shared" si="75"/>
        <v>60399040.81702809</v>
      </c>
      <c r="P481">
        <f t="shared" si="76"/>
        <v>1.0771276866490096E-8</v>
      </c>
      <c r="Q481" s="120">
        <f t="shared" si="79"/>
        <v>78934292.516305223</v>
      </c>
      <c r="R481" s="129">
        <f t="shared" si="77"/>
        <v>0</v>
      </c>
    </row>
    <row r="482" spans="2:18" x14ac:dyDescent="0.3">
      <c r="B482" s="157">
        <v>305</v>
      </c>
      <c r="C482" s="170">
        <f t="shared" si="78"/>
        <v>54320000</v>
      </c>
      <c r="D482">
        <f t="shared" si="64"/>
        <v>1.0926759018096045E-8</v>
      </c>
      <c r="E482" s="120">
        <f t="shared" si="65"/>
        <v>0</v>
      </c>
      <c r="F482">
        <f t="shared" si="66"/>
        <v>0</v>
      </c>
      <c r="G482" s="188">
        <f t="shared" si="67"/>
        <v>41863789.117750973</v>
      </c>
      <c r="H482">
        <f t="shared" si="68"/>
        <v>0</v>
      </c>
      <c r="I482" s="120">
        <f t="shared" si="69"/>
        <v>97469544.215582341</v>
      </c>
      <c r="J482" s="129">
        <f t="shared" si="70"/>
        <v>0</v>
      </c>
      <c r="K482" s="188">
        <f t="shared" si="71"/>
        <v>51131414.967389531</v>
      </c>
      <c r="L482">
        <f t="shared" si="72"/>
        <v>0</v>
      </c>
      <c r="M482" s="120">
        <f t="shared" si="73"/>
        <v>88201918.365943789</v>
      </c>
      <c r="N482" s="129">
        <f t="shared" si="74"/>
        <v>0</v>
      </c>
      <c r="O482" s="188">
        <f t="shared" si="75"/>
        <v>60399040.81702809</v>
      </c>
      <c r="P482">
        <f t="shared" si="76"/>
        <v>1.0926759018096045E-8</v>
      </c>
      <c r="Q482" s="120">
        <f t="shared" si="79"/>
        <v>78934292.516305223</v>
      </c>
      <c r="R482" s="129">
        <f t="shared" si="77"/>
        <v>0</v>
      </c>
    </row>
    <row r="483" spans="2:18" x14ac:dyDescent="0.3">
      <c r="B483" s="157">
        <v>306</v>
      </c>
      <c r="C483" s="170">
        <f t="shared" si="78"/>
        <v>54400000</v>
      </c>
      <c r="D483">
        <f t="shared" si="64"/>
        <v>1.108365960850091E-8</v>
      </c>
      <c r="E483" s="120">
        <f t="shared" si="65"/>
        <v>0</v>
      </c>
      <c r="F483">
        <f t="shared" si="66"/>
        <v>0</v>
      </c>
      <c r="G483" s="188">
        <f t="shared" si="67"/>
        <v>41863789.117750973</v>
      </c>
      <c r="H483">
        <f t="shared" si="68"/>
        <v>0</v>
      </c>
      <c r="I483" s="120">
        <f t="shared" si="69"/>
        <v>97469544.215582341</v>
      </c>
      <c r="J483" s="129">
        <f t="shared" si="70"/>
        <v>0</v>
      </c>
      <c r="K483" s="188">
        <f t="shared" si="71"/>
        <v>51131414.967389531</v>
      </c>
      <c r="L483">
        <f t="shared" si="72"/>
        <v>0</v>
      </c>
      <c r="M483" s="120">
        <f t="shared" si="73"/>
        <v>88201918.365943789</v>
      </c>
      <c r="N483" s="129">
        <f t="shared" si="74"/>
        <v>0</v>
      </c>
      <c r="O483" s="188">
        <f t="shared" si="75"/>
        <v>60399040.81702809</v>
      </c>
      <c r="P483">
        <f t="shared" si="76"/>
        <v>1.108365960850091E-8</v>
      </c>
      <c r="Q483" s="120">
        <f t="shared" si="79"/>
        <v>78934292.516305223</v>
      </c>
      <c r="R483" s="129">
        <f t="shared" si="77"/>
        <v>0</v>
      </c>
    </row>
    <row r="484" spans="2:18" x14ac:dyDescent="0.3">
      <c r="B484" s="157">
        <v>307</v>
      </c>
      <c r="C484" s="170">
        <f t="shared" si="78"/>
        <v>54480000</v>
      </c>
      <c r="D484">
        <f t="shared" si="64"/>
        <v>1.1241975455630579E-8</v>
      </c>
      <c r="E484" s="120">
        <f t="shared" si="65"/>
        <v>0</v>
      </c>
      <c r="F484">
        <f t="shared" si="66"/>
        <v>0</v>
      </c>
      <c r="G484" s="188">
        <f t="shared" si="67"/>
        <v>41863789.117750973</v>
      </c>
      <c r="H484">
        <f t="shared" si="68"/>
        <v>0</v>
      </c>
      <c r="I484" s="120">
        <f t="shared" si="69"/>
        <v>97469544.215582341</v>
      </c>
      <c r="J484" s="129">
        <f t="shared" si="70"/>
        <v>0</v>
      </c>
      <c r="K484" s="188">
        <f t="shared" si="71"/>
        <v>51131414.967389531</v>
      </c>
      <c r="L484">
        <f t="shared" si="72"/>
        <v>0</v>
      </c>
      <c r="M484" s="120">
        <f t="shared" si="73"/>
        <v>88201918.365943789</v>
      </c>
      <c r="N484" s="129">
        <f t="shared" si="74"/>
        <v>0</v>
      </c>
      <c r="O484" s="188">
        <f t="shared" si="75"/>
        <v>60399040.81702809</v>
      </c>
      <c r="P484">
        <f t="shared" si="76"/>
        <v>1.1241975455630579E-8</v>
      </c>
      <c r="Q484" s="120">
        <f t="shared" si="79"/>
        <v>78934292.516305223</v>
      </c>
      <c r="R484" s="129">
        <f t="shared" si="77"/>
        <v>0</v>
      </c>
    </row>
    <row r="485" spans="2:18" x14ac:dyDescent="0.3">
      <c r="B485" s="157">
        <v>308</v>
      </c>
      <c r="C485" s="170">
        <f t="shared" si="78"/>
        <v>54560000</v>
      </c>
      <c r="D485">
        <f t="shared" si="64"/>
        <v>1.1401703013220459E-8</v>
      </c>
      <c r="E485" s="120">
        <f t="shared" si="65"/>
        <v>0</v>
      </c>
      <c r="F485">
        <f t="shared" si="66"/>
        <v>0</v>
      </c>
      <c r="G485" s="188">
        <f t="shared" si="67"/>
        <v>41863789.117750973</v>
      </c>
      <c r="H485">
        <f t="shared" si="68"/>
        <v>0</v>
      </c>
      <c r="I485" s="120">
        <f t="shared" si="69"/>
        <v>97469544.215582341</v>
      </c>
      <c r="J485" s="129">
        <f t="shared" si="70"/>
        <v>0</v>
      </c>
      <c r="K485" s="188">
        <f t="shared" si="71"/>
        <v>51131414.967389531</v>
      </c>
      <c r="L485">
        <f t="shared" si="72"/>
        <v>0</v>
      </c>
      <c r="M485" s="120">
        <f t="shared" si="73"/>
        <v>88201918.365943789</v>
      </c>
      <c r="N485" s="129">
        <f t="shared" si="74"/>
        <v>0</v>
      </c>
      <c r="O485" s="188">
        <f t="shared" si="75"/>
        <v>60399040.81702809</v>
      </c>
      <c r="P485">
        <f t="shared" si="76"/>
        <v>1.1401703013220459E-8</v>
      </c>
      <c r="Q485" s="120">
        <f t="shared" si="79"/>
        <v>78934292.516305223</v>
      </c>
      <c r="R485" s="129">
        <f t="shared" si="77"/>
        <v>0</v>
      </c>
    </row>
    <row r="486" spans="2:18" x14ac:dyDescent="0.3">
      <c r="B486" s="157">
        <v>309</v>
      </c>
      <c r="C486" s="170">
        <f t="shared" si="78"/>
        <v>54640000</v>
      </c>
      <c r="D486">
        <f t="shared" si="64"/>
        <v>1.1562838366678065E-8</v>
      </c>
      <c r="E486" s="120">
        <f t="shared" si="65"/>
        <v>0</v>
      </c>
      <c r="F486">
        <f t="shared" si="66"/>
        <v>0</v>
      </c>
      <c r="G486" s="188">
        <f t="shared" si="67"/>
        <v>41863789.117750973</v>
      </c>
      <c r="H486">
        <f t="shared" si="68"/>
        <v>0</v>
      </c>
      <c r="I486" s="120">
        <f t="shared" si="69"/>
        <v>97469544.215582341</v>
      </c>
      <c r="J486" s="129">
        <f t="shared" si="70"/>
        <v>0</v>
      </c>
      <c r="K486" s="188">
        <f t="shared" si="71"/>
        <v>51131414.967389531</v>
      </c>
      <c r="L486">
        <f t="shared" si="72"/>
        <v>0</v>
      </c>
      <c r="M486" s="120">
        <f t="shared" si="73"/>
        <v>88201918.365943789</v>
      </c>
      <c r="N486" s="129">
        <f t="shared" si="74"/>
        <v>0</v>
      </c>
      <c r="O486" s="188">
        <f t="shared" si="75"/>
        <v>60399040.81702809</v>
      </c>
      <c r="P486">
        <f t="shared" si="76"/>
        <v>1.1562838366678065E-8</v>
      </c>
      <c r="Q486" s="120">
        <f t="shared" si="79"/>
        <v>78934292.516305223</v>
      </c>
      <c r="R486" s="129">
        <f t="shared" si="77"/>
        <v>0</v>
      </c>
    </row>
    <row r="487" spans="2:18" x14ac:dyDescent="0.3">
      <c r="B487" s="157">
        <v>310</v>
      </c>
      <c r="C487" s="170">
        <f t="shared" si="78"/>
        <v>54720000</v>
      </c>
      <c r="D487">
        <f t="shared" si="64"/>
        <v>1.1725377229024899E-8</v>
      </c>
      <c r="E487" s="120">
        <f t="shared" si="65"/>
        <v>0</v>
      </c>
      <c r="F487">
        <f t="shared" si="66"/>
        <v>0</v>
      </c>
      <c r="G487" s="188">
        <f t="shared" si="67"/>
        <v>41863789.117750973</v>
      </c>
      <c r="H487">
        <f t="shared" si="68"/>
        <v>0</v>
      </c>
      <c r="I487" s="120">
        <f t="shared" si="69"/>
        <v>97469544.215582341</v>
      </c>
      <c r="J487" s="129">
        <f t="shared" si="70"/>
        <v>0</v>
      </c>
      <c r="K487" s="188">
        <f t="shared" si="71"/>
        <v>51131414.967389531</v>
      </c>
      <c r="L487">
        <f t="shared" si="72"/>
        <v>0</v>
      </c>
      <c r="M487" s="120">
        <f t="shared" si="73"/>
        <v>88201918.365943789</v>
      </c>
      <c r="N487" s="129">
        <f t="shared" si="74"/>
        <v>0</v>
      </c>
      <c r="O487" s="188">
        <f t="shared" si="75"/>
        <v>60399040.81702809</v>
      </c>
      <c r="P487">
        <f t="shared" si="76"/>
        <v>1.1725377229024899E-8</v>
      </c>
      <c r="Q487" s="120">
        <f t="shared" si="79"/>
        <v>78934292.516305223</v>
      </c>
      <c r="R487" s="129">
        <f t="shared" si="77"/>
        <v>0</v>
      </c>
    </row>
    <row r="488" spans="2:18" x14ac:dyDescent="0.3">
      <c r="B488" s="157">
        <v>311</v>
      </c>
      <c r="C488" s="170">
        <f t="shared" si="78"/>
        <v>54800000</v>
      </c>
      <c r="D488">
        <f t="shared" si="64"/>
        <v>1.1889314936920496E-8</v>
      </c>
      <c r="E488" s="120">
        <f t="shared" si="65"/>
        <v>0</v>
      </c>
      <c r="F488">
        <f t="shared" si="66"/>
        <v>0</v>
      </c>
      <c r="G488" s="188">
        <f t="shared" si="67"/>
        <v>41863789.117750973</v>
      </c>
      <c r="H488">
        <f t="shared" si="68"/>
        <v>0</v>
      </c>
      <c r="I488" s="120">
        <f t="shared" si="69"/>
        <v>97469544.215582341</v>
      </c>
      <c r="J488" s="129">
        <f t="shared" si="70"/>
        <v>0</v>
      </c>
      <c r="K488" s="188">
        <f t="shared" si="71"/>
        <v>51131414.967389531</v>
      </c>
      <c r="L488">
        <f t="shared" si="72"/>
        <v>0</v>
      </c>
      <c r="M488" s="120">
        <f t="shared" si="73"/>
        <v>88201918.365943789</v>
      </c>
      <c r="N488" s="129">
        <f t="shared" si="74"/>
        <v>0</v>
      </c>
      <c r="O488" s="188">
        <f t="shared" si="75"/>
        <v>60399040.81702809</v>
      </c>
      <c r="P488">
        <f t="shared" si="76"/>
        <v>1.1889314936920496E-8</v>
      </c>
      <c r="Q488" s="120">
        <f t="shared" si="79"/>
        <v>78934292.516305223</v>
      </c>
      <c r="R488" s="129">
        <f t="shared" si="77"/>
        <v>0</v>
      </c>
    </row>
    <row r="489" spans="2:18" x14ac:dyDescent="0.3">
      <c r="B489" s="157">
        <v>312</v>
      </c>
      <c r="C489" s="170">
        <f t="shared" si="78"/>
        <v>54880000</v>
      </c>
      <c r="D489">
        <f t="shared" si="64"/>
        <v>1.2054646446771686E-8</v>
      </c>
      <c r="E489" s="120">
        <f t="shared" si="65"/>
        <v>0</v>
      </c>
      <c r="F489">
        <f t="shared" si="66"/>
        <v>0</v>
      </c>
      <c r="G489" s="188">
        <f t="shared" si="67"/>
        <v>41863789.117750973</v>
      </c>
      <c r="H489">
        <f t="shared" si="68"/>
        <v>0</v>
      </c>
      <c r="I489" s="120">
        <f t="shared" si="69"/>
        <v>97469544.215582341</v>
      </c>
      <c r="J489" s="129">
        <f t="shared" si="70"/>
        <v>0</v>
      </c>
      <c r="K489" s="188">
        <f t="shared" si="71"/>
        <v>51131414.967389531</v>
      </c>
      <c r="L489">
        <f t="shared" si="72"/>
        <v>0</v>
      </c>
      <c r="M489" s="120">
        <f t="shared" si="73"/>
        <v>88201918.365943789</v>
      </c>
      <c r="N489" s="129">
        <f t="shared" si="74"/>
        <v>0</v>
      </c>
      <c r="O489" s="188">
        <f t="shared" si="75"/>
        <v>60399040.81702809</v>
      </c>
      <c r="P489">
        <f t="shared" si="76"/>
        <v>1.2054646446771686E-8</v>
      </c>
      <c r="Q489" s="120">
        <f t="shared" si="79"/>
        <v>78934292.516305223</v>
      </c>
      <c r="R489" s="129">
        <f t="shared" si="77"/>
        <v>0</v>
      </c>
    </row>
    <row r="490" spans="2:18" x14ac:dyDescent="0.3">
      <c r="B490" s="157">
        <v>313</v>
      </c>
      <c r="C490" s="170">
        <f t="shared" si="78"/>
        <v>54960000</v>
      </c>
      <c r="D490">
        <f t="shared" si="64"/>
        <v>1.2221366330929916E-8</v>
      </c>
      <c r="E490" s="120">
        <f t="shared" si="65"/>
        <v>0</v>
      </c>
      <c r="F490">
        <f t="shared" si="66"/>
        <v>0</v>
      </c>
      <c r="G490" s="188">
        <f t="shared" si="67"/>
        <v>41863789.117750973</v>
      </c>
      <c r="H490">
        <f t="shared" si="68"/>
        <v>0</v>
      </c>
      <c r="I490" s="120">
        <f t="shared" si="69"/>
        <v>97469544.215582341</v>
      </c>
      <c r="J490" s="129">
        <f t="shared" si="70"/>
        <v>0</v>
      </c>
      <c r="K490" s="188">
        <f t="shared" si="71"/>
        <v>51131414.967389531</v>
      </c>
      <c r="L490">
        <f t="shared" si="72"/>
        <v>0</v>
      </c>
      <c r="M490" s="120">
        <f t="shared" si="73"/>
        <v>88201918.365943789</v>
      </c>
      <c r="N490" s="129">
        <f t="shared" si="74"/>
        <v>0</v>
      </c>
      <c r="O490" s="188">
        <f t="shared" si="75"/>
        <v>60399040.81702809</v>
      </c>
      <c r="P490">
        <f t="shared" si="76"/>
        <v>1.2221366330929916E-8</v>
      </c>
      <c r="Q490" s="120">
        <f t="shared" si="79"/>
        <v>78934292.516305223</v>
      </c>
      <c r="R490" s="129">
        <f t="shared" si="77"/>
        <v>0</v>
      </c>
    </row>
    <row r="491" spans="2:18" x14ac:dyDescent="0.3">
      <c r="B491" s="157">
        <v>314</v>
      </c>
      <c r="C491" s="170">
        <f t="shared" si="78"/>
        <v>55040000</v>
      </c>
      <c r="D491">
        <f t="shared" si="64"/>
        <v>1.2389468773979637E-8</v>
      </c>
      <c r="E491" s="120">
        <f t="shared" si="65"/>
        <v>0</v>
      </c>
      <c r="F491">
        <f t="shared" si="66"/>
        <v>0</v>
      </c>
      <c r="G491" s="188">
        <f t="shared" si="67"/>
        <v>41863789.117750973</v>
      </c>
      <c r="H491">
        <f t="shared" si="68"/>
        <v>0</v>
      </c>
      <c r="I491" s="120">
        <f t="shared" si="69"/>
        <v>97469544.215582341</v>
      </c>
      <c r="J491" s="129">
        <f t="shared" si="70"/>
        <v>0</v>
      </c>
      <c r="K491" s="188">
        <f t="shared" si="71"/>
        <v>51131414.967389531</v>
      </c>
      <c r="L491">
        <f t="shared" si="72"/>
        <v>0</v>
      </c>
      <c r="M491" s="120">
        <f t="shared" si="73"/>
        <v>88201918.365943789</v>
      </c>
      <c r="N491" s="129">
        <f t="shared" si="74"/>
        <v>0</v>
      </c>
      <c r="O491" s="188">
        <f t="shared" si="75"/>
        <v>60399040.81702809</v>
      </c>
      <c r="P491">
        <f t="shared" si="76"/>
        <v>1.2389468773979637E-8</v>
      </c>
      <c r="Q491" s="120">
        <f t="shared" si="79"/>
        <v>78934292.516305223</v>
      </c>
      <c r="R491" s="129">
        <f t="shared" si="77"/>
        <v>0</v>
      </c>
    </row>
    <row r="492" spans="2:18" x14ac:dyDescent="0.3">
      <c r="B492" s="157">
        <v>315</v>
      </c>
      <c r="C492" s="170">
        <f t="shared" si="78"/>
        <v>55120000</v>
      </c>
      <c r="D492">
        <f t="shared" si="64"/>
        <v>1.2558947569120724E-8</v>
      </c>
      <c r="E492" s="120">
        <f t="shared" si="65"/>
        <v>0</v>
      </c>
      <c r="F492">
        <f t="shared" si="66"/>
        <v>0</v>
      </c>
      <c r="G492" s="188">
        <f t="shared" si="67"/>
        <v>41863789.117750973</v>
      </c>
      <c r="H492">
        <f t="shared" si="68"/>
        <v>0</v>
      </c>
      <c r="I492" s="120">
        <f t="shared" si="69"/>
        <v>97469544.215582341</v>
      </c>
      <c r="J492" s="129">
        <f t="shared" si="70"/>
        <v>0</v>
      </c>
      <c r="K492" s="188">
        <f t="shared" si="71"/>
        <v>51131414.967389531</v>
      </c>
      <c r="L492">
        <f t="shared" si="72"/>
        <v>0</v>
      </c>
      <c r="M492" s="120">
        <f t="shared" si="73"/>
        <v>88201918.365943789</v>
      </c>
      <c r="N492" s="129">
        <f t="shared" si="74"/>
        <v>0</v>
      </c>
      <c r="O492" s="188">
        <f t="shared" si="75"/>
        <v>60399040.81702809</v>
      </c>
      <c r="P492">
        <f t="shared" si="76"/>
        <v>1.2558947569120724E-8</v>
      </c>
      <c r="Q492" s="120">
        <f t="shared" si="79"/>
        <v>78934292.516305223</v>
      </c>
      <c r="R492" s="129">
        <f t="shared" si="77"/>
        <v>0</v>
      </c>
    </row>
    <row r="493" spans="2:18" x14ac:dyDescent="0.3">
      <c r="B493" s="157">
        <v>316</v>
      </c>
      <c r="C493" s="170">
        <f t="shared" si="78"/>
        <v>55200000</v>
      </c>
      <c r="D493">
        <f t="shared" si="64"/>
        <v>1.2729796114647737E-8</v>
      </c>
      <c r="E493" s="120">
        <f t="shared" si="65"/>
        <v>0</v>
      </c>
      <c r="F493">
        <f t="shared" si="66"/>
        <v>0</v>
      </c>
      <c r="G493" s="188">
        <f t="shared" si="67"/>
        <v>41863789.117750973</v>
      </c>
      <c r="H493">
        <f t="shared" si="68"/>
        <v>0</v>
      </c>
      <c r="I493" s="120">
        <f t="shared" si="69"/>
        <v>97469544.215582341</v>
      </c>
      <c r="J493" s="129">
        <f t="shared" si="70"/>
        <v>0</v>
      </c>
      <c r="K493" s="188">
        <f t="shared" si="71"/>
        <v>51131414.967389531</v>
      </c>
      <c r="L493">
        <f t="shared" si="72"/>
        <v>0</v>
      </c>
      <c r="M493" s="120">
        <f t="shared" si="73"/>
        <v>88201918.365943789</v>
      </c>
      <c r="N493" s="129">
        <f t="shared" si="74"/>
        <v>0</v>
      </c>
      <c r="O493" s="188">
        <f t="shared" si="75"/>
        <v>60399040.81702809</v>
      </c>
      <c r="P493">
        <f t="shared" si="76"/>
        <v>1.2729796114647737E-8</v>
      </c>
      <c r="Q493" s="120">
        <f t="shared" si="79"/>
        <v>78934292.516305223</v>
      </c>
      <c r="R493" s="129">
        <f t="shared" si="77"/>
        <v>0</v>
      </c>
    </row>
    <row r="494" spans="2:18" x14ac:dyDescent="0.3">
      <c r="B494" s="157">
        <v>317</v>
      </c>
      <c r="C494" s="170">
        <f t="shared" si="78"/>
        <v>55280000</v>
      </c>
      <c r="D494">
        <f t="shared" si="64"/>
        <v>1.2902007410529094E-8</v>
      </c>
      <c r="E494" s="120">
        <f t="shared" si="65"/>
        <v>0</v>
      </c>
      <c r="F494">
        <f t="shared" si="66"/>
        <v>0</v>
      </c>
      <c r="G494" s="188">
        <f t="shared" si="67"/>
        <v>41863789.117750973</v>
      </c>
      <c r="H494">
        <f t="shared" si="68"/>
        <v>0</v>
      </c>
      <c r="I494" s="120">
        <f t="shared" si="69"/>
        <v>97469544.215582341</v>
      </c>
      <c r="J494" s="129">
        <f t="shared" si="70"/>
        <v>0</v>
      </c>
      <c r="K494" s="188">
        <f t="shared" si="71"/>
        <v>51131414.967389531</v>
      </c>
      <c r="L494">
        <f t="shared" si="72"/>
        <v>0</v>
      </c>
      <c r="M494" s="120">
        <f t="shared" si="73"/>
        <v>88201918.365943789</v>
      </c>
      <c r="N494" s="129">
        <f t="shared" si="74"/>
        <v>0</v>
      </c>
      <c r="O494" s="188">
        <f t="shared" si="75"/>
        <v>60399040.81702809</v>
      </c>
      <c r="P494">
        <f t="shared" si="76"/>
        <v>1.2902007410529094E-8</v>
      </c>
      <c r="Q494" s="120">
        <f t="shared" si="79"/>
        <v>78934292.516305223</v>
      </c>
      <c r="R494" s="129">
        <f t="shared" si="77"/>
        <v>0</v>
      </c>
    </row>
    <row r="495" spans="2:18" x14ac:dyDescent="0.3">
      <c r="B495" s="157">
        <v>318</v>
      </c>
      <c r="C495" s="170">
        <f t="shared" si="78"/>
        <v>55360000</v>
      </c>
      <c r="D495">
        <f t="shared" si="64"/>
        <v>1.3075574055088927E-8</v>
      </c>
      <c r="E495" s="120">
        <f t="shared" si="65"/>
        <v>0</v>
      </c>
      <c r="F495">
        <f t="shared" si="66"/>
        <v>0</v>
      </c>
      <c r="G495" s="188">
        <f t="shared" si="67"/>
        <v>41863789.117750973</v>
      </c>
      <c r="H495">
        <f t="shared" si="68"/>
        <v>0</v>
      </c>
      <c r="I495" s="120">
        <f t="shared" si="69"/>
        <v>97469544.215582341</v>
      </c>
      <c r="J495" s="129">
        <f t="shared" si="70"/>
        <v>0</v>
      </c>
      <c r="K495" s="188">
        <f t="shared" si="71"/>
        <v>51131414.967389531</v>
      </c>
      <c r="L495">
        <f t="shared" si="72"/>
        <v>0</v>
      </c>
      <c r="M495" s="120">
        <f t="shared" si="73"/>
        <v>88201918.365943789</v>
      </c>
      <c r="N495" s="129">
        <f t="shared" si="74"/>
        <v>0</v>
      </c>
      <c r="O495" s="188">
        <f t="shared" si="75"/>
        <v>60399040.81702809</v>
      </c>
      <c r="P495">
        <f t="shared" si="76"/>
        <v>1.3075574055088927E-8</v>
      </c>
      <c r="Q495" s="120">
        <f t="shared" si="79"/>
        <v>78934292.516305223</v>
      </c>
      <c r="R495" s="129">
        <f t="shared" si="77"/>
        <v>0</v>
      </c>
    </row>
    <row r="496" spans="2:18" x14ac:dyDescent="0.3">
      <c r="B496" s="157">
        <v>319</v>
      </c>
      <c r="C496" s="170">
        <f t="shared" si="78"/>
        <v>55440000</v>
      </c>
      <c r="D496">
        <f t="shared" si="64"/>
        <v>1.3250488241794627E-8</v>
      </c>
      <c r="E496" s="120">
        <f t="shared" si="65"/>
        <v>0</v>
      </c>
      <c r="F496">
        <f t="shared" si="66"/>
        <v>0</v>
      </c>
      <c r="G496" s="188">
        <f t="shared" si="67"/>
        <v>41863789.117750973</v>
      </c>
      <c r="H496">
        <f t="shared" si="68"/>
        <v>0</v>
      </c>
      <c r="I496" s="120">
        <f t="shared" si="69"/>
        <v>97469544.215582341</v>
      </c>
      <c r="J496" s="129">
        <f t="shared" si="70"/>
        <v>0</v>
      </c>
      <c r="K496" s="188">
        <f t="shared" si="71"/>
        <v>51131414.967389531</v>
      </c>
      <c r="L496">
        <f t="shared" si="72"/>
        <v>0</v>
      </c>
      <c r="M496" s="120">
        <f t="shared" si="73"/>
        <v>88201918.365943789</v>
      </c>
      <c r="N496" s="129">
        <f t="shared" si="74"/>
        <v>0</v>
      </c>
      <c r="O496" s="188">
        <f t="shared" si="75"/>
        <v>60399040.81702809</v>
      </c>
      <c r="P496">
        <f t="shared" si="76"/>
        <v>1.3250488241794627E-8</v>
      </c>
      <c r="Q496" s="120">
        <f t="shared" si="79"/>
        <v>78934292.516305223</v>
      </c>
      <c r="R496" s="129">
        <f t="shared" si="77"/>
        <v>0</v>
      </c>
    </row>
    <row r="497" spans="2:18" x14ac:dyDescent="0.3">
      <c r="B497" s="157">
        <v>320</v>
      </c>
      <c r="C497" s="170">
        <f t="shared" si="78"/>
        <v>55520000</v>
      </c>
      <c r="D497">
        <f t="shared" si="64"/>
        <v>1.3426741756152832E-8</v>
      </c>
      <c r="E497" s="120">
        <f t="shared" si="65"/>
        <v>0</v>
      </c>
      <c r="F497">
        <f t="shared" si="66"/>
        <v>0</v>
      </c>
      <c r="G497" s="188">
        <f t="shared" si="67"/>
        <v>41863789.117750973</v>
      </c>
      <c r="H497">
        <f t="shared" si="68"/>
        <v>0</v>
      </c>
      <c r="I497" s="120">
        <f t="shared" si="69"/>
        <v>97469544.215582341</v>
      </c>
      <c r="J497" s="129">
        <f t="shared" si="70"/>
        <v>0</v>
      </c>
      <c r="K497" s="188">
        <f t="shared" si="71"/>
        <v>51131414.967389531</v>
      </c>
      <c r="L497">
        <f t="shared" si="72"/>
        <v>0</v>
      </c>
      <c r="M497" s="120">
        <f t="shared" si="73"/>
        <v>88201918.365943789</v>
      </c>
      <c r="N497" s="129">
        <f t="shared" si="74"/>
        <v>0</v>
      </c>
      <c r="O497" s="188">
        <f t="shared" si="75"/>
        <v>60399040.81702809</v>
      </c>
      <c r="P497">
        <f t="shared" si="76"/>
        <v>1.3426741756152832E-8</v>
      </c>
      <c r="Q497" s="120">
        <f t="shared" si="79"/>
        <v>78934292.516305223</v>
      </c>
      <c r="R497" s="129">
        <f t="shared" si="77"/>
        <v>0</v>
      </c>
    </row>
    <row r="498" spans="2:18" x14ac:dyDescent="0.3">
      <c r="B498" s="157">
        <v>321</v>
      </c>
      <c r="C498" s="170">
        <f t="shared" si="78"/>
        <v>55600000</v>
      </c>
      <c r="D498">
        <f t="shared" ref="D498:D561" si="80">_xlfn.NORM.DIST(C498,$C$153,$C$154,FALSE)</f>
        <v>1.3604325972716831E-8</v>
      </c>
      <c r="E498" s="120">
        <f t="shared" ref="E498:E561" si="81">$C$172</f>
        <v>0</v>
      </c>
      <c r="F498">
        <f t="shared" ref="F498:F561" si="82">IF($C$172&gt;$C$171,IF(C498&lt;$C$172,0,D498),IF(C498&gt;$C$172,0,D498))</f>
        <v>0</v>
      </c>
      <c r="G498" s="188">
        <f t="shared" ref="G498:G561" si="83">$H$177</f>
        <v>41863789.117750973</v>
      </c>
      <c r="H498">
        <f t="shared" ref="H498:H561" si="84">IF($H$177&gt;$C$171,IF(C498&lt;$H$177,0,D498),IF(C498&gt;$H$177,0,D498))</f>
        <v>0</v>
      </c>
      <c r="I498" s="120">
        <f t="shared" ref="I498:I561" si="85">$J$177</f>
        <v>97469544.215582341</v>
      </c>
      <c r="J498" s="129">
        <f t="shared" ref="J498:J561" si="86">IF($J$177&gt;$C$171,IF(C498&lt;$J$177,0,D498),IF(C498&gt;$J$177,0,D498))</f>
        <v>0</v>
      </c>
      <c r="K498" s="188">
        <f t="shared" ref="K498:K561" si="87">$L$177</f>
        <v>51131414.967389531</v>
      </c>
      <c r="L498">
        <f t="shared" ref="L498:L561" si="88">IF($L$177&gt;$C$171,IF(C498&lt;$L$177,0,D498),IF(C498&gt;$L$177,0,D498))</f>
        <v>0</v>
      </c>
      <c r="M498" s="120">
        <f t="shared" ref="M498:M561" si="89">$N$177</f>
        <v>88201918.365943789</v>
      </c>
      <c r="N498" s="129">
        <f t="shared" ref="N498:N561" si="90">IF($N$177&gt;$C$171,IF(C498&lt;$N$177,0,D498),IF(C498&gt;$N$177,0,D498))</f>
        <v>0</v>
      </c>
      <c r="O498" s="188">
        <f t="shared" ref="O498:O561" si="91">$P$177</f>
        <v>60399040.81702809</v>
      </c>
      <c r="P498">
        <f t="shared" ref="P498:P561" si="92">IF($P$177&gt;$C$171,IF(C498&lt;$P$177,0,D498),IF(C498&gt;$P$177,0,D498))</f>
        <v>1.3604325972716831E-8</v>
      </c>
      <c r="Q498" s="120">
        <f t="shared" si="79"/>
        <v>78934292.516305223</v>
      </c>
      <c r="R498" s="129">
        <f t="shared" ref="R498:R561" si="93">IF($R$177&gt;$C$171,IF(C498&lt;$R$177,0,D498),IF(C498&gt;$R$177,0,D498))</f>
        <v>0</v>
      </c>
    </row>
    <row r="499" spans="2:18" x14ac:dyDescent="0.3">
      <c r="B499" s="157">
        <v>322</v>
      </c>
      <c r="C499" s="170">
        <f t="shared" ref="C499:C562" si="94">C498+$C$173</f>
        <v>55680000</v>
      </c>
      <c r="D499">
        <f t="shared" si="80"/>
        <v>1.3783231852208151E-8</v>
      </c>
      <c r="E499" s="120">
        <f t="shared" si="81"/>
        <v>0</v>
      </c>
      <c r="F499">
        <f t="shared" si="82"/>
        <v>0</v>
      </c>
      <c r="G499" s="188">
        <f t="shared" si="83"/>
        <v>41863789.117750973</v>
      </c>
      <c r="H499">
        <f t="shared" si="84"/>
        <v>0</v>
      </c>
      <c r="I499" s="120">
        <f t="shared" si="85"/>
        <v>97469544.215582341</v>
      </c>
      <c r="J499" s="129">
        <f t="shared" si="86"/>
        <v>0</v>
      </c>
      <c r="K499" s="188">
        <f t="shared" si="87"/>
        <v>51131414.967389531</v>
      </c>
      <c r="L499">
        <f t="shared" si="88"/>
        <v>0</v>
      </c>
      <c r="M499" s="120">
        <f t="shared" si="89"/>
        <v>88201918.365943789</v>
      </c>
      <c r="N499" s="129">
        <f t="shared" si="90"/>
        <v>0</v>
      </c>
      <c r="O499" s="188">
        <f t="shared" si="91"/>
        <v>60399040.81702809</v>
      </c>
      <c r="P499">
        <f t="shared" si="92"/>
        <v>1.3783231852208151E-8</v>
      </c>
      <c r="Q499" s="120">
        <f t="shared" ref="Q499:Q562" si="95">$R$177</f>
        <v>78934292.516305223</v>
      </c>
      <c r="R499" s="129">
        <f t="shared" si="93"/>
        <v>0</v>
      </c>
    </row>
    <row r="500" spans="2:18" x14ac:dyDescent="0.3">
      <c r="B500" s="157">
        <v>323</v>
      </c>
      <c r="C500" s="170">
        <f t="shared" si="94"/>
        <v>55760000</v>
      </c>
      <c r="D500">
        <f t="shared" si="80"/>
        <v>1.3963449938755149E-8</v>
      </c>
      <c r="E500" s="120">
        <f t="shared" si="81"/>
        <v>0</v>
      </c>
      <c r="F500">
        <f t="shared" si="82"/>
        <v>0</v>
      </c>
      <c r="G500" s="188">
        <f t="shared" si="83"/>
        <v>41863789.117750973</v>
      </c>
      <c r="H500">
        <f t="shared" si="84"/>
        <v>0</v>
      </c>
      <c r="I500" s="120">
        <f t="shared" si="85"/>
        <v>97469544.215582341</v>
      </c>
      <c r="J500" s="129">
        <f t="shared" si="86"/>
        <v>0</v>
      </c>
      <c r="K500" s="188">
        <f t="shared" si="87"/>
        <v>51131414.967389531</v>
      </c>
      <c r="L500">
        <f t="shared" si="88"/>
        <v>0</v>
      </c>
      <c r="M500" s="120">
        <f t="shared" si="89"/>
        <v>88201918.365943789</v>
      </c>
      <c r="N500" s="129">
        <f t="shared" si="90"/>
        <v>0</v>
      </c>
      <c r="O500" s="188">
        <f t="shared" si="91"/>
        <v>60399040.81702809</v>
      </c>
      <c r="P500">
        <f t="shared" si="92"/>
        <v>1.3963449938755149E-8</v>
      </c>
      <c r="Q500" s="120">
        <f t="shared" si="95"/>
        <v>78934292.516305223</v>
      </c>
      <c r="R500" s="129">
        <f t="shared" si="93"/>
        <v>0</v>
      </c>
    </row>
    <row r="501" spans="2:18" x14ac:dyDescent="0.3">
      <c r="B501" s="157">
        <v>324</v>
      </c>
      <c r="C501" s="170">
        <f t="shared" si="94"/>
        <v>55840000</v>
      </c>
      <c r="D501">
        <f t="shared" si="80"/>
        <v>1.4144970357251434E-8</v>
      </c>
      <c r="E501" s="120">
        <f t="shared" si="81"/>
        <v>0</v>
      </c>
      <c r="F501">
        <f t="shared" si="82"/>
        <v>0</v>
      </c>
      <c r="G501" s="188">
        <f t="shared" si="83"/>
        <v>41863789.117750973</v>
      </c>
      <c r="H501">
        <f t="shared" si="84"/>
        <v>0</v>
      </c>
      <c r="I501" s="120">
        <f t="shared" si="85"/>
        <v>97469544.215582341</v>
      </c>
      <c r="J501" s="129">
        <f t="shared" si="86"/>
        <v>0</v>
      </c>
      <c r="K501" s="188">
        <f t="shared" si="87"/>
        <v>51131414.967389531</v>
      </c>
      <c r="L501">
        <f t="shared" si="88"/>
        <v>0</v>
      </c>
      <c r="M501" s="120">
        <f t="shared" si="89"/>
        <v>88201918.365943789</v>
      </c>
      <c r="N501" s="129">
        <f t="shared" si="90"/>
        <v>0</v>
      </c>
      <c r="O501" s="188">
        <f t="shared" si="91"/>
        <v>60399040.81702809</v>
      </c>
      <c r="P501">
        <f t="shared" si="92"/>
        <v>1.4144970357251434E-8</v>
      </c>
      <c r="Q501" s="120">
        <f t="shared" si="95"/>
        <v>78934292.516305223</v>
      </c>
      <c r="R501" s="129">
        <f t="shared" si="93"/>
        <v>0</v>
      </c>
    </row>
    <row r="502" spans="2:18" x14ac:dyDescent="0.3">
      <c r="B502" s="157">
        <v>325</v>
      </c>
      <c r="C502" s="170">
        <f t="shared" si="94"/>
        <v>55920000</v>
      </c>
      <c r="D502">
        <f t="shared" si="80"/>
        <v>1.432778281083682E-8</v>
      </c>
      <c r="E502" s="120">
        <f t="shared" si="81"/>
        <v>0</v>
      </c>
      <c r="F502">
        <f t="shared" si="82"/>
        <v>0</v>
      </c>
      <c r="G502" s="188">
        <f t="shared" si="83"/>
        <v>41863789.117750973</v>
      </c>
      <c r="H502">
        <f t="shared" si="84"/>
        <v>0</v>
      </c>
      <c r="I502" s="120">
        <f t="shared" si="85"/>
        <v>97469544.215582341</v>
      </c>
      <c r="J502" s="129">
        <f t="shared" si="86"/>
        <v>0</v>
      </c>
      <c r="K502" s="188">
        <f t="shared" si="87"/>
        <v>51131414.967389531</v>
      </c>
      <c r="L502">
        <f t="shared" si="88"/>
        <v>0</v>
      </c>
      <c r="M502" s="120">
        <f t="shared" si="89"/>
        <v>88201918.365943789</v>
      </c>
      <c r="N502" s="129">
        <f t="shared" si="90"/>
        <v>0</v>
      </c>
      <c r="O502" s="188">
        <f t="shared" si="91"/>
        <v>60399040.81702809</v>
      </c>
      <c r="P502">
        <f t="shared" si="92"/>
        <v>1.432778281083682E-8</v>
      </c>
      <c r="Q502" s="120">
        <f t="shared" si="95"/>
        <v>78934292.516305223</v>
      </c>
      <c r="R502" s="129">
        <f t="shared" si="93"/>
        <v>0</v>
      </c>
    </row>
    <row r="503" spans="2:18" x14ac:dyDescent="0.3">
      <c r="B503" s="157">
        <v>326</v>
      </c>
      <c r="C503" s="170">
        <f t="shared" si="94"/>
        <v>56000000</v>
      </c>
      <c r="D503">
        <f t="shared" si="80"/>
        <v>1.451187657850363E-8</v>
      </c>
      <c r="E503" s="120">
        <f t="shared" si="81"/>
        <v>0</v>
      </c>
      <c r="F503">
        <f t="shared" si="82"/>
        <v>0</v>
      </c>
      <c r="G503" s="188">
        <f t="shared" si="83"/>
        <v>41863789.117750973</v>
      </c>
      <c r="H503">
        <f t="shared" si="84"/>
        <v>0</v>
      </c>
      <c r="I503" s="120">
        <f t="shared" si="85"/>
        <v>97469544.215582341</v>
      </c>
      <c r="J503" s="129">
        <f t="shared" si="86"/>
        <v>0</v>
      </c>
      <c r="K503" s="188">
        <f t="shared" si="87"/>
        <v>51131414.967389531</v>
      </c>
      <c r="L503">
        <f t="shared" si="88"/>
        <v>0</v>
      </c>
      <c r="M503" s="120">
        <f t="shared" si="89"/>
        <v>88201918.365943789</v>
      </c>
      <c r="N503" s="129">
        <f t="shared" si="90"/>
        <v>0</v>
      </c>
      <c r="O503" s="188">
        <f t="shared" si="91"/>
        <v>60399040.81702809</v>
      </c>
      <c r="P503">
        <f t="shared" si="92"/>
        <v>1.451187657850363E-8</v>
      </c>
      <c r="Q503" s="120">
        <f t="shared" si="95"/>
        <v>78934292.516305223</v>
      </c>
      <c r="R503" s="129">
        <f t="shared" si="93"/>
        <v>0</v>
      </c>
    </row>
    <row r="504" spans="2:18" x14ac:dyDescent="0.3">
      <c r="B504" s="157">
        <v>327</v>
      </c>
      <c r="C504" s="170">
        <f t="shared" si="94"/>
        <v>56080000</v>
      </c>
      <c r="D504">
        <f t="shared" si="80"/>
        <v>1.4697240512830984E-8</v>
      </c>
      <c r="E504" s="120">
        <f t="shared" si="81"/>
        <v>0</v>
      </c>
      <c r="F504">
        <f t="shared" si="82"/>
        <v>0</v>
      </c>
      <c r="G504" s="188">
        <f t="shared" si="83"/>
        <v>41863789.117750973</v>
      </c>
      <c r="H504">
        <f t="shared" si="84"/>
        <v>0</v>
      </c>
      <c r="I504" s="120">
        <f t="shared" si="85"/>
        <v>97469544.215582341</v>
      </c>
      <c r="J504" s="129">
        <f t="shared" si="86"/>
        <v>0</v>
      </c>
      <c r="K504" s="188">
        <f t="shared" si="87"/>
        <v>51131414.967389531</v>
      </c>
      <c r="L504">
        <f t="shared" si="88"/>
        <v>0</v>
      </c>
      <c r="M504" s="120">
        <f t="shared" si="89"/>
        <v>88201918.365943789</v>
      </c>
      <c r="N504" s="129">
        <f t="shared" si="90"/>
        <v>0</v>
      </c>
      <c r="O504" s="188">
        <f t="shared" si="91"/>
        <v>60399040.81702809</v>
      </c>
      <c r="P504">
        <f t="shared" si="92"/>
        <v>1.4697240512830984E-8</v>
      </c>
      <c r="Q504" s="120">
        <f t="shared" si="95"/>
        <v>78934292.516305223</v>
      </c>
      <c r="R504" s="129">
        <f t="shared" si="93"/>
        <v>0</v>
      </c>
    </row>
    <row r="505" spans="2:18" x14ac:dyDescent="0.3">
      <c r="B505" s="157">
        <v>328</v>
      </c>
      <c r="C505" s="170">
        <f t="shared" si="94"/>
        <v>56160000</v>
      </c>
      <c r="D505">
        <f t="shared" si="80"/>
        <v>1.4883863037849759E-8</v>
      </c>
      <c r="E505" s="120">
        <f t="shared" si="81"/>
        <v>0</v>
      </c>
      <c r="F505">
        <f t="shared" si="82"/>
        <v>0</v>
      </c>
      <c r="G505" s="188">
        <f t="shared" si="83"/>
        <v>41863789.117750973</v>
      </c>
      <c r="H505">
        <f t="shared" si="84"/>
        <v>0</v>
      </c>
      <c r="I505" s="120">
        <f t="shared" si="85"/>
        <v>97469544.215582341</v>
      </c>
      <c r="J505" s="129">
        <f t="shared" si="86"/>
        <v>0</v>
      </c>
      <c r="K505" s="188">
        <f t="shared" si="87"/>
        <v>51131414.967389531</v>
      </c>
      <c r="L505">
        <f t="shared" si="88"/>
        <v>0</v>
      </c>
      <c r="M505" s="120">
        <f t="shared" si="89"/>
        <v>88201918.365943789</v>
      </c>
      <c r="N505" s="129">
        <f t="shared" si="90"/>
        <v>0</v>
      </c>
      <c r="O505" s="188">
        <f t="shared" si="91"/>
        <v>60399040.81702809</v>
      </c>
      <c r="P505">
        <f t="shared" si="92"/>
        <v>1.4883863037849759E-8</v>
      </c>
      <c r="Q505" s="120">
        <f t="shared" si="95"/>
        <v>78934292.516305223</v>
      </c>
      <c r="R505" s="129">
        <f t="shared" si="93"/>
        <v>0</v>
      </c>
    </row>
    <row r="506" spans="2:18" x14ac:dyDescent="0.3">
      <c r="B506" s="157">
        <v>329</v>
      </c>
      <c r="C506" s="170">
        <f t="shared" si="94"/>
        <v>56240000</v>
      </c>
      <c r="D506">
        <f t="shared" si="80"/>
        <v>1.5071732147040914E-8</v>
      </c>
      <c r="E506" s="120">
        <f t="shared" si="81"/>
        <v>0</v>
      </c>
      <c r="F506">
        <f t="shared" si="82"/>
        <v>0</v>
      </c>
      <c r="G506" s="188">
        <f t="shared" si="83"/>
        <v>41863789.117750973</v>
      </c>
      <c r="H506">
        <f t="shared" si="84"/>
        <v>0</v>
      </c>
      <c r="I506" s="120">
        <f t="shared" si="85"/>
        <v>97469544.215582341</v>
      </c>
      <c r="J506" s="129">
        <f t="shared" si="86"/>
        <v>0</v>
      </c>
      <c r="K506" s="188">
        <f t="shared" si="87"/>
        <v>51131414.967389531</v>
      </c>
      <c r="L506">
        <f t="shared" si="88"/>
        <v>0</v>
      </c>
      <c r="M506" s="120">
        <f t="shared" si="89"/>
        <v>88201918.365943789</v>
      </c>
      <c r="N506" s="129">
        <f t="shared" si="90"/>
        <v>0</v>
      </c>
      <c r="O506" s="188">
        <f t="shared" si="91"/>
        <v>60399040.81702809</v>
      </c>
      <c r="P506">
        <f t="shared" si="92"/>
        <v>1.5071732147040914E-8</v>
      </c>
      <c r="Q506" s="120">
        <f t="shared" si="95"/>
        <v>78934292.516305223</v>
      </c>
      <c r="R506" s="129">
        <f t="shared" si="93"/>
        <v>0</v>
      </c>
    </row>
    <row r="507" spans="2:18" x14ac:dyDescent="0.3">
      <c r="B507" s="157">
        <v>330</v>
      </c>
      <c r="C507" s="170">
        <f t="shared" si="94"/>
        <v>56320000</v>
      </c>
      <c r="D507">
        <f t="shared" si="80"/>
        <v>1.5260835401469702E-8</v>
      </c>
      <c r="E507" s="120">
        <f t="shared" si="81"/>
        <v>0</v>
      </c>
      <c r="F507">
        <f t="shared" si="82"/>
        <v>0</v>
      </c>
      <c r="G507" s="188">
        <f t="shared" si="83"/>
        <v>41863789.117750973</v>
      </c>
      <c r="H507">
        <f t="shared" si="84"/>
        <v>0</v>
      </c>
      <c r="I507" s="120">
        <f t="shared" si="85"/>
        <v>97469544.215582341</v>
      </c>
      <c r="J507" s="129">
        <f t="shared" si="86"/>
        <v>0</v>
      </c>
      <c r="K507" s="188">
        <f t="shared" si="87"/>
        <v>51131414.967389531</v>
      </c>
      <c r="L507">
        <f t="shared" si="88"/>
        <v>0</v>
      </c>
      <c r="M507" s="120">
        <f t="shared" si="89"/>
        <v>88201918.365943789</v>
      </c>
      <c r="N507" s="129">
        <f t="shared" si="90"/>
        <v>0</v>
      </c>
      <c r="O507" s="188">
        <f t="shared" si="91"/>
        <v>60399040.81702809</v>
      </c>
      <c r="P507">
        <f t="shared" si="92"/>
        <v>1.5260835401469702E-8</v>
      </c>
      <c r="Q507" s="120">
        <f t="shared" si="95"/>
        <v>78934292.516305223</v>
      </c>
      <c r="R507" s="129">
        <f t="shared" si="93"/>
        <v>0</v>
      </c>
    </row>
    <row r="508" spans="2:18" x14ac:dyDescent="0.3">
      <c r="B508" s="157">
        <v>331</v>
      </c>
      <c r="C508" s="170">
        <f t="shared" si="94"/>
        <v>56400000</v>
      </c>
      <c r="D508">
        <f t="shared" si="80"/>
        <v>1.5451159928058413E-8</v>
      </c>
      <c r="E508" s="120">
        <f t="shared" si="81"/>
        <v>0</v>
      </c>
      <c r="F508">
        <f t="shared" si="82"/>
        <v>0</v>
      </c>
      <c r="G508" s="188">
        <f t="shared" si="83"/>
        <v>41863789.117750973</v>
      </c>
      <c r="H508">
        <f t="shared" si="84"/>
        <v>0</v>
      </c>
      <c r="I508" s="120">
        <f t="shared" si="85"/>
        <v>97469544.215582341</v>
      </c>
      <c r="J508" s="129">
        <f t="shared" si="86"/>
        <v>0</v>
      </c>
      <c r="K508" s="188">
        <f t="shared" si="87"/>
        <v>51131414.967389531</v>
      </c>
      <c r="L508">
        <f t="shared" si="88"/>
        <v>0</v>
      </c>
      <c r="M508" s="120">
        <f t="shared" si="89"/>
        <v>88201918.365943789</v>
      </c>
      <c r="N508" s="129">
        <f t="shared" si="90"/>
        <v>0</v>
      </c>
      <c r="O508" s="188">
        <f t="shared" si="91"/>
        <v>60399040.81702809</v>
      </c>
      <c r="P508">
        <f t="shared" si="92"/>
        <v>1.5451159928058413E-8</v>
      </c>
      <c r="Q508" s="120">
        <f t="shared" si="95"/>
        <v>78934292.516305223</v>
      </c>
      <c r="R508" s="129">
        <f t="shared" si="93"/>
        <v>0</v>
      </c>
    </row>
    <row r="509" spans="2:18" x14ac:dyDescent="0.3">
      <c r="B509" s="157">
        <v>332</v>
      </c>
      <c r="C509" s="170">
        <f t="shared" si="94"/>
        <v>56480000</v>
      </c>
      <c r="D509">
        <f t="shared" si="80"/>
        <v>1.56426924180001E-8</v>
      </c>
      <c r="E509" s="120">
        <f t="shared" si="81"/>
        <v>0</v>
      </c>
      <c r="F509">
        <f t="shared" si="82"/>
        <v>0</v>
      </c>
      <c r="G509" s="188">
        <f t="shared" si="83"/>
        <v>41863789.117750973</v>
      </c>
      <c r="H509">
        <f t="shared" si="84"/>
        <v>0</v>
      </c>
      <c r="I509" s="120">
        <f t="shared" si="85"/>
        <v>97469544.215582341</v>
      </c>
      <c r="J509" s="129">
        <f t="shared" si="86"/>
        <v>0</v>
      </c>
      <c r="K509" s="188">
        <f t="shared" si="87"/>
        <v>51131414.967389531</v>
      </c>
      <c r="L509">
        <f t="shared" si="88"/>
        <v>0</v>
      </c>
      <c r="M509" s="120">
        <f t="shared" si="89"/>
        <v>88201918.365943789</v>
      </c>
      <c r="N509" s="129">
        <f t="shared" si="90"/>
        <v>0</v>
      </c>
      <c r="O509" s="188">
        <f t="shared" si="91"/>
        <v>60399040.81702809</v>
      </c>
      <c r="P509">
        <f t="shared" si="92"/>
        <v>1.56426924180001E-8</v>
      </c>
      <c r="Q509" s="120">
        <f t="shared" si="95"/>
        <v>78934292.516305223</v>
      </c>
      <c r="R509" s="129">
        <f t="shared" si="93"/>
        <v>0</v>
      </c>
    </row>
    <row r="510" spans="2:18" x14ac:dyDescent="0.3">
      <c r="B510" s="157">
        <v>333</v>
      </c>
      <c r="C510" s="170">
        <f t="shared" si="94"/>
        <v>56560000</v>
      </c>
      <c r="D510">
        <f t="shared" si="80"/>
        <v>1.5835419125315832E-8</v>
      </c>
      <c r="E510" s="120">
        <f t="shared" si="81"/>
        <v>0</v>
      </c>
      <c r="F510">
        <f t="shared" si="82"/>
        <v>0</v>
      </c>
      <c r="G510" s="188">
        <f t="shared" si="83"/>
        <v>41863789.117750973</v>
      </c>
      <c r="H510">
        <f t="shared" si="84"/>
        <v>0</v>
      </c>
      <c r="I510" s="120">
        <f t="shared" si="85"/>
        <v>97469544.215582341</v>
      </c>
      <c r="J510" s="129">
        <f t="shared" si="86"/>
        <v>0</v>
      </c>
      <c r="K510" s="188">
        <f t="shared" si="87"/>
        <v>51131414.967389531</v>
      </c>
      <c r="L510">
        <f t="shared" si="88"/>
        <v>0</v>
      </c>
      <c r="M510" s="120">
        <f t="shared" si="89"/>
        <v>88201918.365943789</v>
      </c>
      <c r="N510" s="129">
        <f t="shared" si="90"/>
        <v>0</v>
      </c>
      <c r="O510" s="188">
        <f t="shared" si="91"/>
        <v>60399040.81702809</v>
      </c>
      <c r="P510">
        <f t="shared" si="92"/>
        <v>1.5835419125315832E-8</v>
      </c>
      <c r="Q510" s="120">
        <f t="shared" si="95"/>
        <v>78934292.516305223</v>
      </c>
      <c r="R510" s="129">
        <f t="shared" si="93"/>
        <v>0</v>
      </c>
    </row>
    <row r="511" spans="2:18" x14ac:dyDescent="0.3">
      <c r="B511" s="157">
        <v>334</v>
      </c>
      <c r="C511" s="170">
        <f t="shared" si="94"/>
        <v>56640000</v>
      </c>
      <c r="D511">
        <f t="shared" si="80"/>
        <v>1.6029325865557881E-8</v>
      </c>
      <c r="E511" s="120">
        <f t="shared" si="81"/>
        <v>0</v>
      </c>
      <c r="F511">
        <f t="shared" si="82"/>
        <v>0</v>
      </c>
      <c r="G511" s="188">
        <f t="shared" si="83"/>
        <v>41863789.117750973</v>
      </c>
      <c r="H511">
        <f t="shared" si="84"/>
        <v>0</v>
      </c>
      <c r="I511" s="120">
        <f t="shared" si="85"/>
        <v>97469544.215582341</v>
      </c>
      <c r="J511" s="129">
        <f t="shared" si="86"/>
        <v>0</v>
      </c>
      <c r="K511" s="188">
        <f t="shared" si="87"/>
        <v>51131414.967389531</v>
      </c>
      <c r="L511">
        <f t="shared" si="88"/>
        <v>0</v>
      </c>
      <c r="M511" s="120">
        <f t="shared" si="89"/>
        <v>88201918.365943789</v>
      </c>
      <c r="N511" s="129">
        <f t="shared" si="90"/>
        <v>0</v>
      </c>
      <c r="O511" s="188">
        <f t="shared" si="91"/>
        <v>60399040.81702809</v>
      </c>
      <c r="P511">
        <f t="shared" si="92"/>
        <v>1.6029325865557881E-8</v>
      </c>
      <c r="Q511" s="120">
        <f t="shared" si="95"/>
        <v>78934292.516305223</v>
      </c>
      <c r="R511" s="129">
        <f t="shared" si="93"/>
        <v>0</v>
      </c>
    </row>
    <row r="512" spans="2:18" x14ac:dyDescent="0.3">
      <c r="B512" s="157">
        <v>335</v>
      </c>
      <c r="C512" s="170">
        <f t="shared" si="94"/>
        <v>56720000</v>
      </c>
      <c r="D512">
        <f t="shared" si="80"/>
        <v>1.6224398014661225E-8</v>
      </c>
      <c r="E512" s="120">
        <f t="shared" si="81"/>
        <v>0</v>
      </c>
      <c r="F512">
        <f t="shared" si="82"/>
        <v>0</v>
      </c>
      <c r="G512" s="188">
        <f t="shared" si="83"/>
        <v>41863789.117750973</v>
      </c>
      <c r="H512">
        <f t="shared" si="84"/>
        <v>0</v>
      </c>
      <c r="I512" s="120">
        <f t="shared" si="85"/>
        <v>97469544.215582341</v>
      </c>
      <c r="J512" s="129">
        <f t="shared" si="86"/>
        <v>0</v>
      </c>
      <c r="K512" s="188">
        <f t="shared" si="87"/>
        <v>51131414.967389531</v>
      </c>
      <c r="L512">
        <f t="shared" si="88"/>
        <v>0</v>
      </c>
      <c r="M512" s="120">
        <f t="shared" si="89"/>
        <v>88201918.365943789</v>
      </c>
      <c r="N512" s="129">
        <f t="shared" si="90"/>
        <v>0</v>
      </c>
      <c r="O512" s="188">
        <f t="shared" si="91"/>
        <v>60399040.81702809</v>
      </c>
      <c r="P512">
        <f t="shared" si="92"/>
        <v>1.6224398014661225E-8</v>
      </c>
      <c r="Q512" s="120">
        <f t="shared" si="95"/>
        <v>78934292.516305223</v>
      </c>
      <c r="R512" s="129">
        <f t="shared" si="93"/>
        <v>0</v>
      </c>
    </row>
    <row r="513" spans="2:18" x14ac:dyDescent="0.3">
      <c r="B513" s="157">
        <v>336</v>
      </c>
      <c r="C513" s="170">
        <f t="shared" si="94"/>
        <v>56800000</v>
      </c>
      <c r="D513">
        <f t="shared" si="80"/>
        <v>1.6420620507945763E-8</v>
      </c>
      <c r="E513" s="120">
        <f t="shared" si="81"/>
        <v>0</v>
      </c>
      <c r="F513">
        <f t="shared" si="82"/>
        <v>0</v>
      </c>
      <c r="G513" s="188">
        <f t="shared" si="83"/>
        <v>41863789.117750973</v>
      </c>
      <c r="H513">
        <f t="shared" si="84"/>
        <v>0</v>
      </c>
      <c r="I513" s="120">
        <f t="shared" si="85"/>
        <v>97469544.215582341</v>
      </c>
      <c r="J513" s="129">
        <f t="shared" si="86"/>
        <v>0</v>
      </c>
      <c r="K513" s="188">
        <f t="shared" si="87"/>
        <v>51131414.967389531</v>
      </c>
      <c r="L513">
        <f t="shared" si="88"/>
        <v>0</v>
      </c>
      <c r="M513" s="120">
        <f t="shared" si="89"/>
        <v>88201918.365943789</v>
      </c>
      <c r="N513" s="129">
        <f t="shared" si="90"/>
        <v>0</v>
      </c>
      <c r="O513" s="188">
        <f t="shared" si="91"/>
        <v>60399040.81702809</v>
      </c>
      <c r="P513">
        <f t="shared" si="92"/>
        <v>1.6420620507945763E-8</v>
      </c>
      <c r="Q513" s="120">
        <f t="shared" si="95"/>
        <v>78934292.516305223</v>
      </c>
      <c r="R513" s="129">
        <f t="shared" si="93"/>
        <v>0</v>
      </c>
    </row>
    <row r="514" spans="2:18" x14ac:dyDescent="0.3">
      <c r="B514" s="157">
        <v>337</v>
      </c>
      <c r="C514" s="170">
        <f t="shared" si="94"/>
        <v>56880000</v>
      </c>
      <c r="D514">
        <f t="shared" si="80"/>
        <v>1.6617977839271455E-8</v>
      </c>
      <c r="E514" s="120">
        <f t="shared" si="81"/>
        <v>0</v>
      </c>
      <c r="F514">
        <f t="shared" si="82"/>
        <v>0</v>
      </c>
      <c r="G514" s="188">
        <f t="shared" si="83"/>
        <v>41863789.117750973</v>
      </c>
      <c r="H514">
        <f t="shared" si="84"/>
        <v>0</v>
      </c>
      <c r="I514" s="120">
        <f t="shared" si="85"/>
        <v>97469544.215582341</v>
      </c>
      <c r="J514" s="129">
        <f t="shared" si="86"/>
        <v>0</v>
      </c>
      <c r="K514" s="188">
        <f t="shared" si="87"/>
        <v>51131414.967389531</v>
      </c>
      <c r="L514">
        <f t="shared" si="88"/>
        <v>0</v>
      </c>
      <c r="M514" s="120">
        <f t="shared" si="89"/>
        <v>88201918.365943789</v>
      </c>
      <c r="N514" s="129">
        <f t="shared" si="90"/>
        <v>0</v>
      </c>
      <c r="O514" s="188">
        <f t="shared" si="91"/>
        <v>60399040.81702809</v>
      </c>
      <c r="P514">
        <f t="shared" si="92"/>
        <v>1.6617977839271455E-8</v>
      </c>
      <c r="Q514" s="120">
        <f t="shared" si="95"/>
        <v>78934292.516305223</v>
      </c>
      <c r="R514" s="129">
        <f t="shared" si="93"/>
        <v>0</v>
      </c>
    </row>
    <row r="515" spans="2:18" x14ac:dyDescent="0.3">
      <c r="B515" s="157">
        <v>338</v>
      </c>
      <c r="C515" s="170">
        <f t="shared" si="94"/>
        <v>56960000</v>
      </c>
      <c r="D515">
        <f t="shared" si="80"/>
        <v>1.6816454060348727E-8</v>
      </c>
      <c r="E515" s="120">
        <f t="shared" si="81"/>
        <v>0</v>
      </c>
      <c r="F515">
        <f t="shared" si="82"/>
        <v>0</v>
      </c>
      <c r="G515" s="188">
        <f t="shared" si="83"/>
        <v>41863789.117750973</v>
      </c>
      <c r="H515">
        <f t="shared" si="84"/>
        <v>0</v>
      </c>
      <c r="I515" s="120">
        <f t="shared" si="85"/>
        <v>97469544.215582341</v>
      </c>
      <c r="J515" s="129">
        <f t="shared" si="86"/>
        <v>0</v>
      </c>
      <c r="K515" s="188">
        <f t="shared" si="87"/>
        <v>51131414.967389531</v>
      </c>
      <c r="L515">
        <f t="shared" si="88"/>
        <v>0</v>
      </c>
      <c r="M515" s="120">
        <f t="shared" si="89"/>
        <v>88201918.365943789</v>
      </c>
      <c r="N515" s="129">
        <f t="shared" si="90"/>
        <v>0</v>
      </c>
      <c r="O515" s="188">
        <f t="shared" si="91"/>
        <v>60399040.81702809</v>
      </c>
      <c r="P515">
        <f t="shared" si="92"/>
        <v>1.6816454060348727E-8</v>
      </c>
      <c r="Q515" s="120">
        <f t="shared" si="95"/>
        <v>78934292.516305223</v>
      </c>
      <c r="R515" s="129">
        <f t="shared" si="93"/>
        <v>0</v>
      </c>
    </row>
    <row r="516" spans="2:18" x14ac:dyDescent="0.3">
      <c r="B516" s="157">
        <v>339</v>
      </c>
      <c r="C516" s="170">
        <f t="shared" si="94"/>
        <v>57040000</v>
      </c>
      <c r="D516">
        <f t="shared" si="80"/>
        <v>1.7016032780206209E-8</v>
      </c>
      <c r="E516" s="120">
        <f t="shared" si="81"/>
        <v>0</v>
      </c>
      <c r="F516">
        <f t="shared" si="82"/>
        <v>0</v>
      </c>
      <c r="G516" s="188">
        <f t="shared" si="83"/>
        <v>41863789.117750973</v>
      </c>
      <c r="H516">
        <f t="shared" si="84"/>
        <v>0</v>
      </c>
      <c r="I516" s="120">
        <f t="shared" si="85"/>
        <v>97469544.215582341</v>
      </c>
      <c r="J516" s="129">
        <f t="shared" si="86"/>
        <v>0</v>
      </c>
      <c r="K516" s="188">
        <f t="shared" si="87"/>
        <v>51131414.967389531</v>
      </c>
      <c r="L516">
        <f t="shared" si="88"/>
        <v>0</v>
      </c>
      <c r="M516" s="120">
        <f t="shared" si="89"/>
        <v>88201918.365943789</v>
      </c>
      <c r="N516" s="129">
        <f t="shared" si="90"/>
        <v>0</v>
      </c>
      <c r="O516" s="188">
        <f t="shared" si="91"/>
        <v>60399040.81702809</v>
      </c>
      <c r="P516">
        <f t="shared" si="92"/>
        <v>1.7016032780206209E-8</v>
      </c>
      <c r="Q516" s="120">
        <f t="shared" si="95"/>
        <v>78934292.516305223</v>
      </c>
      <c r="R516" s="129">
        <f t="shared" si="93"/>
        <v>0</v>
      </c>
    </row>
    <row r="517" spans="2:18" x14ac:dyDescent="0.3">
      <c r="B517" s="157">
        <v>340</v>
      </c>
      <c r="C517" s="170">
        <f t="shared" si="94"/>
        <v>57120000</v>
      </c>
      <c r="D517">
        <f t="shared" si="80"/>
        <v>1.7216697164818067E-8</v>
      </c>
      <c r="E517" s="120">
        <f t="shared" si="81"/>
        <v>0</v>
      </c>
      <c r="F517">
        <f t="shared" si="82"/>
        <v>0</v>
      </c>
      <c r="G517" s="188">
        <f t="shared" si="83"/>
        <v>41863789.117750973</v>
      </c>
      <c r="H517">
        <f t="shared" si="84"/>
        <v>0</v>
      </c>
      <c r="I517" s="120">
        <f t="shared" si="85"/>
        <v>97469544.215582341</v>
      </c>
      <c r="J517" s="129">
        <f t="shared" si="86"/>
        <v>0</v>
      </c>
      <c r="K517" s="188">
        <f t="shared" si="87"/>
        <v>51131414.967389531</v>
      </c>
      <c r="L517">
        <f t="shared" si="88"/>
        <v>0</v>
      </c>
      <c r="M517" s="120">
        <f t="shared" si="89"/>
        <v>88201918.365943789</v>
      </c>
      <c r="N517" s="129">
        <f t="shared" si="90"/>
        <v>0</v>
      </c>
      <c r="O517" s="188">
        <f t="shared" si="91"/>
        <v>60399040.81702809</v>
      </c>
      <c r="P517">
        <f t="shared" si="92"/>
        <v>1.7216697164818067E-8</v>
      </c>
      <c r="Q517" s="120">
        <f t="shared" si="95"/>
        <v>78934292.516305223</v>
      </c>
      <c r="R517" s="129">
        <f t="shared" si="93"/>
        <v>0</v>
      </c>
    </row>
    <row r="518" spans="2:18" x14ac:dyDescent="0.3">
      <c r="B518" s="157">
        <v>341</v>
      </c>
      <c r="C518" s="170">
        <f t="shared" si="94"/>
        <v>57200000</v>
      </c>
      <c r="D518">
        <f t="shared" si="80"/>
        <v>1.7418429936892911E-8</v>
      </c>
      <c r="E518" s="120">
        <f t="shared" si="81"/>
        <v>0</v>
      </c>
      <c r="F518">
        <f t="shared" si="82"/>
        <v>0</v>
      </c>
      <c r="G518" s="188">
        <f t="shared" si="83"/>
        <v>41863789.117750973</v>
      </c>
      <c r="H518">
        <f t="shared" si="84"/>
        <v>0</v>
      </c>
      <c r="I518" s="120">
        <f t="shared" si="85"/>
        <v>97469544.215582341</v>
      </c>
      <c r="J518" s="129">
        <f t="shared" si="86"/>
        <v>0</v>
      </c>
      <c r="K518" s="188">
        <f t="shared" si="87"/>
        <v>51131414.967389531</v>
      </c>
      <c r="L518">
        <f t="shared" si="88"/>
        <v>0</v>
      </c>
      <c r="M518" s="120">
        <f t="shared" si="89"/>
        <v>88201918.365943789</v>
      </c>
      <c r="N518" s="129">
        <f t="shared" si="90"/>
        <v>0</v>
      </c>
      <c r="O518" s="188">
        <f t="shared" si="91"/>
        <v>60399040.81702809</v>
      </c>
      <c r="P518">
        <f t="shared" si="92"/>
        <v>1.7418429936892911E-8</v>
      </c>
      <c r="Q518" s="120">
        <f t="shared" si="95"/>
        <v>78934292.516305223</v>
      </c>
      <c r="R518" s="129">
        <f t="shared" si="93"/>
        <v>0</v>
      </c>
    </row>
    <row r="519" spans="2:18" x14ac:dyDescent="0.3">
      <c r="B519" s="157">
        <v>342</v>
      </c>
      <c r="C519" s="170">
        <f t="shared" si="94"/>
        <v>57280000</v>
      </c>
      <c r="D519">
        <f t="shared" si="80"/>
        <v>1.76212133758263E-8</v>
      </c>
      <c r="E519" s="120">
        <f t="shared" si="81"/>
        <v>0</v>
      </c>
      <c r="F519">
        <f t="shared" si="82"/>
        <v>0</v>
      </c>
      <c r="G519" s="188">
        <f t="shared" si="83"/>
        <v>41863789.117750973</v>
      </c>
      <c r="H519">
        <f t="shared" si="84"/>
        <v>0</v>
      </c>
      <c r="I519" s="120">
        <f t="shared" si="85"/>
        <v>97469544.215582341</v>
      </c>
      <c r="J519" s="129">
        <f t="shared" si="86"/>
        <v>0</v>
      </c>
      <c r="K519" s="188">
        <f t="shared" si="87"/>
        <v>51131414.967389531</v>
      </c>
      <c r="L519">
        <f t="shared" si="88"/>
        <v>0</v>
      </c>
      <c r="M519" s="120">
        <f t="shared" si="89"/>
        <v>88201918.365943789</v>
      </c>
      <c r="N519" s="129">
        <f t="shared" si="90"/>
        <v>0</v>
      </c>
      <c r="O519" s="188">
        <f t="shared" si="91"/>
        <v>60399040.81702809</v>
      </c>
      <c r="P519">
        <f t="shared" si="92"/>
        <v>1.76212133758263E-8</v>
      </c>
      <c r="Q519" s="120">
        <f t="shared" si="95"/>
        <v>78934292.516305223</v>
      </c>
      <c r="R519" s="129">
        <f t="shared" si="93"/>
        <v>0</v>
      </c>
    </row>
    <row r="520" spans="2:18" x14ac:dyDescent="0.3">
      <c r="B520" s="157">
        <v>343</v>
      </c>
      <c r="C520" s="170">
        <f t="shared" si="94"/>
        <v>57360000</v>
      </c>
      <c r="D520">
        <f t="shared" si="80"/>
        <v>1.7825029317818844E-8</v>
      </c>
      <c r="E520" s="120">
        <f t="shared" si="81"/>
        <v>0</v>
      </c>
      <c r="F520">
        <f t="shared" si="82"/>
        <v>0</v>
      </c>
      <c r="G520" s="188">
        <f t="shared" si="83"/>
        <v>41863789.117750973</v>
      </c>
      <c r="H520">
        <f t="shared" si="84"/>
        <v>0</v>
      </c>
      <c r="I520" s="120">
        <f t="shared" si="85"/>
        <v>97469544.215582341</v>
      </c>
      <c r="J520" s="129">
        <f t="shared" si="86"/>
        <v>0</v>
      </c>
      <c r="K520" s="188">
        <f t="shared" si="87"/>
        <v>51131414.967389531</v>
      </c>
      <c r="L520">
        <f t="shared" si="88"/>
        <v>0</v>
      </c>
      <c r="M520" s="120">
        <f t="shared" si="89"/>
        <v>88201918.365943789</v>
      </c>
      <c r="N520" s="129">
        <f t="shared" si="90"/>
        <v>0</v>
      </c>
      <c r="O520" s="188">
        <f t="shared" si="91"/>
        <v>60399040.81702809</v>
      </c>
      <c r="P520">
        <f t="shared" si="92"/>
        <v>1.7825029317818844E-8</v>
      </c>
      <c r="Q520" s="120">
        <f t="shared" si="95"/>
        <v>78934292.516305223</v>
      </c>
      <c r="R520" s="129">
        <f t="shared" si="93"/>
        <v>0</v>
      </c>
    </row>
    <row r="521" spans="2:18" x14ac:dyDescent="0.3">
      <c r="B521" s="157">
        <v>344</v>
      </c>
      <c r="C521" s="170">
        <f t="shared" si="94"/>
        <v>57440000</v>
      </c>
      <c r="D521">
        <f t="shared" si="80"/>
        <v>1.8029859156161742E-8</v>
      </c>
      <c r="E521" s="120">
        <f t="shared" si="81"/>
        <v>0</v>
      </c>
      <c r="F521">
        <f t="shared" si="82"/>
        <v>0</v>
      </c>
      <c r="G521" s="188">
        <f t="shared" si="83"/>
        <v>41863789.117750973</v>
      </c>
      <c r="H521">
        <f t="shared" si="84"/>
        <v>0</v>
      </c>
      <c r="I521" s="120">
        <f t="shared" si="85"/>
        <v>97469544.215582341</v>
      </c>
      <c r="J521" s="129">
        <f t="shared" si="86"/>
        <v>0</v>
      </c>
      <c r="K521" s="188">
        <f t="shared" si="87"/>
        <v>51131414.967389531</v>
      </c>
      <c r="L521">
        <f t="shared" si="88"/>
        <v>0</v>
      </c>
      <c r="M521" s="120">
        <f t="shared" si="89"/>
        <v>88201918.365943789</v>
      </c>
      <c r="N521" s="129">
        <f t="shared" si="90"/>
        <v>0</v>
      </c>
      <c r="O521" s="188">
        <f t="shared" si="91"/>
        <v>60399040.81702809</v>
      </c>
      <c r="P521">
        <f t="shared" si="92"/>
        <v>1.8029859156161742E-8</v>
      </c>
      <c r="Q521" s="120">
        <f t="shared" si="95"/>
        <v>78934292.516305223</v>
      </c>
      <c r="R521" s="129">
        <f t="shared" si="93"/>
        <v>0</v>
      </c>
    </row>
    <row r="522" spans="2:18" x14ac:dyDescent="0.3">
      <c r="B522" s="157">
        <v>345</v>
      </c>
      <c r="C522" s="170">
        <f t="shared" si="94"/>
        <v>57520000</v>
      </c>
      <c r="D522">
        <f t="shared" si="80"/>
        <v>1.8235683841691624E-8</v>
      </c>
      <c r="E522" s="120">
        <f t="shared" si="81"/>
        <v>0</v>
      </c>
      <c r="F522">
        <f t="shared" si="82"/>
        <v>0</v>
      </c>
      <c r="G522" s="188">
        <f t="shared" si="83"/>
        <v>41863789.117750973</v>
      </c>
      <c r="H522">
        <f t="shared" si="84"/>
        <v>0</v>
      </c>
      <c r="I522" s="120">
        <f t="shared" si="85"/>
        <v>97469544.215582341</v>
      </c>
      <c r="J522" s="129">
        <f t="shared" si="86"/>
        <v>0</v>
      </c>
      <c r="K522" s="188">
        <f t="shared" si="87"/>
        <v>51131414.967389531</v>
      </c>
      <c r="L522">
        <f t="shared" si="88"/>
        <v>0</v>
      </c>
      <c r="M522" s="120">
        <f t="shared" si="89"/>
        <v>88201918.365943789</v>
      </c>
      <c r="N522" s="129">
        <f t="shared" si="90"/>
        <v>0</v>
      </c>
      <c r="O522" s="188">
        <f t="shared" si="91"/>
        <v>60399040.81702809</v>
      </c>
      <c r="P522">
        <f t="shared" si="92"/>
        <v>1.8235683841691624E-8</v>
      </c>
      <c r="Q522" s="120">
        <f t="shared" si="95"/>
        <v>78934292.516305223</v>
      </c>
      <c r="R522" s="129">
        <f t="shared" si="93"/>
        <v>0</v>
      </c>
    </row>
    <row r="523" spans="2:18" x14ac:dyDescent="0.3">
      <c r="B523" s="157">
        <v>346</v>
      </c>
      <c r="C523" s="170">
        <f t="shared" si="94"/>
        <v>57600000</v>
      </c>
      <c r="D523">
        <f t="shared" si="80"/>
        <v>1.844248388341635E-8</v>
      </c>
      <c r="E523" s="120">
        <f t="shared" si="81"/>
        <v>0</v>
      </c>
      <c r="F523">
        <f t="shared" si="82"/>
        <v>0</v>
      </c>
      <c r="G523" s="188">
        <f t="shared" si="83"/>
        <v>41863789.117750973</v>
      </c>
      <c r="H523">
        <f t="shared" si="84"/>
        <v>0</v>
      </c>
      <c r="I523" s="120">
        <f t="shared" si="85"/>
        <v>97469544.215582341</v>
      </c>
      <c r="J523" s="129">
        <f t="shared" si="86"/>
        <v>0</v>
      </c>
      <c r="K523" s="188">
        <f t="shared" si="87"/>
        <v>51131414.967389531</v>
      </c>
      <c r="L523">
        <f t="shared" si="88"/>
        <v>0</v>
      </c>
      <c r="M523" s="120">
        <f t="shared" si="89"/>
        <v>88201918.365943789</v>
      </c>
      <c r="N523" s="129">
        <f t="shared" si="90"/>
        <v>0</v>
      </c>
      <c r="O523" s="188">
        <f t="shared" si="91"/>
        <v>60399040.81702809</v>
      </c>
      <c r="P523">
        <f t="shared" si="92"/>
        <v>1.844248388341635E-8</v>
      </c>
      <c r="Q523" s="120">
        <f t="shared" si="95"/>
        <v>78934292.516305223</v>
      </c>
      <c r="R523" s="129">
        <f t="shared" si="93"/>
        <v>0</v>
      </c>
    </row>
    <row r="524" spans="2:18" x14ac:dyDescent="0.3">
      <c r="B524" s="157">
        <v>347</v>
      </c>
      <c r="C524" s="170">
        <f t="shared" si="94"/>
        <v>57680000</v>
      </c>
      <c r="D524">
        <f t="shared" si="80"/>
        <v>1.8650239349313603E-8</v>
      </c>
      <c r="E524" s="120">
        <f t="shared" si="81"/>
        <v>0</v>
      </c>
      <c r="F524">
        <f t="shared" si="82"/>
        <v>0</v>
      </c>
      <c r="G524" s="188">
        <f t="shared" si="83"/>
        <v>41863789.117750973</v>
      </c>
      <c r="H524">
        <f t="shared" si="84"/>
        <v>0</v>
      </c>
      <c r="I524" s="120">
        <f t="shared" si="85"/>
        <v>97469544.215582341</v>
      </c>
      <c r="J524" s="129">
        <f t="shared" si="86"/>
        <v>0</v>
      </c>
      <c r="K524" s="188">
        <f t="shared" si="87"/>
        <v>51131414.967389531</v>
      </c>
      <c r="L524">
        <f t="shared" si="88"/>
        <v>0</v>
      </c>
      <c r="M524" s="120">
        <f t="shared" si="89"/>
        <v>88201918.365943789</v>
      </c>
      <c r="N524" s="129">
        <f t="shared" si="90"/>
        <v>0</v>
      </c>
      <c r="O524" s="188">
        <f t="shared" si="91"/>
        <v>60399040.81702809</v>
      </c>
      <c r="P524">
        <f t="shared" si="92"/>
        <v>1.8650239349313603E-8</v>
      </c>
      <c r="Q524" s="120">
        <f t="shared" si="95"/>
        <v>78934292.516305223</v>
      </c>
      <c r="R524" s="129">
        <f t="shared" si="93"/>
        <v>0</v>
      </c>
    </row>
    <row r="525" spans="2:18" x14ac:dyDescent="0.3">
      <c r="B525" s="157">
        <v>348</v>
      </c>
      <c r="C525" s="170">
        <f t="shared" si="94"/>
        <v>57760000</v>
      </c>
      <c r="D525">
        <f t="shared" si="80"/>
        <v>1.8858929867303773E-8</v>
      </c>
      <c r="E525" s="120">
        <f t="shared" si="81"/>
        <v>0</v>
      </c>
      <c r="F525">
        <f t="shared" si="82"/>
        <v>0</v>
      </c>
      <c r="G525" s="188">
        <f t="shared" si="83"/>
        <v>41863789.117750973</v>
      </c>
      <c r="H525">
        <f t="shared" si="84"/>
        <v>0</v>
      </c>
      <c r="I525" s="120">
        <f t="shared" si="85"/>
        <v>97469544.215582341</v>
      </c>
      <c r="J525" s="129">
        <f t="shared" si="86"/>
        <v>0</v>
      </c>
      <c r="K525" s="188">
        <f t="shared" si="87"/>
        <v>51131414.967389531</v>
      </c>
      <c r="L525">
        <f t="shared" si="88"/>
        <v>0</v>
      </c>
      <c r="M525" s="120">
        <f t="shared" si="89"/>
        <v>88201918.365943789</v>
      </c>
      <c r="N525" s="129">
        <f t="shared" si="90"/>
        <v>0</v>
      </c>
      <c r="O525" s="188">
        <f t="shared" si="91"/>
        <v>60399040.81702809</v>
      </c>
      <c r="P525">
        <f t="shared" si="92"/>
        <v>1.8858929867303773E-8</v>
      </c>
      <c r="Q525" s="120">
        <f t="shared" si="95"/>
        <v>78934292.516305223</v>
      </c>
      <c r="R525" s="129">
        <f t="shared" si="93"/>
        <v>0</v>
      </c>
    </row>
    <row r="526" spans="2:18" x14ac:dyDescent="0.3">
      <c r="B526" s="157">
        <v>349</v>
      </c>
      <c r="C526" s="170">
        <f t="shared" si="94"/>
        <v>57840000</v>
      </c>
      <c r="D526">
        <f t="shared" si="80"/>
        <v>1.9068534626398663E-8</v>
      </c>
      <c r="E526" s="120">
        <f t="shared" si="81"/>
        <v>0</v>
      </c>
      <c r="F526">
        <f t="shared" si="82"/>
        <v>0</v>
      </c>
      <c r="G526" s="188">
        <f t="shared" si="83"/>
        <v>41863789.117750973</v>
      </c>
      <c r="H526">
        <f t="shared" si="84"/>
        <v>0</v>
      </c>
      <c r="I526" s="120">
        <f t="shared" si="85"/>
        <v>97469544.215582341</v>
      </c>
      <c r="J526" s="129">
        <f t="shared" si="86"/>
        <v>0</v>
      </c>
      <c r="K526" s="188">
        <f t="shared" si="87"/>
        <v>51131414.967389531</v>
      </c>
      <c r="L526">
        <f t="shared" si="88"/>
        <v>0</v>
      </c>
      <c r="M526" s="120">
        <f t="shared" si="89"/>
        <v>88201918.365943789</v>
      </c>
      <c r="N526" s="129">
        <f t="shared" si="90"/>
        <v>0</v>
      </c>
      <c r="O526" s="188">
        <f t="shared" si="91"/>
        <v>60399040.81702809</v>
      </c>
      <c r="P526">
        <f t="shared" si="92"/>
        <v>1.9068534626398663E-8</v>
      </c>
      <c r="Q526" s="120">
        <f t="shared" si="95"/>
        <v>78934292.516305223</v>
      </c>
      <c r="R526" s="129">
        <f t="shared" si="93"/>
        <v>0</v>
      </c>
    </row>
    <row r="527" spans="2:18" x14ac:dyDescent="0.3">
      <c r="B527" s="157">
        <v>350</v>
      </c>
      <c r="C527" s="170">
        <f t="shared" si="94"/>
        <v>57920000</v>
      </c>
      <c r="D527">
        <f t="shared" si="80"/>
        <v>1.9279032378027609E-8</v>
      </c>
      <c r="E527" s="120">
        <f t="shared" si="81"/>
        <v>0</v>
      </c>
      <c r="F527">
        <f t="shared" si="82"/>
        <v>0</v>
      </c>
      <c r="G527" s="188">
        <f t="shared" si="83"/>
        <v>41863789.117750973</v>
      </c>
      <c r="H527">
        <f t="shared" si="84"/>
        <v>0</v>
      </c>
      <c r="I527" s="120">
        <f t="shared" si="85"/>
        <v>97469544.215582341</v>
      </c>
      <c r="J527" s="129">
        <f t="shared" si="86"/>
        <v>0</v>
      </c>
      <c r="K527" s="188">
        <f t="shared" si="87"/>
        <v>51131414.967389531</v>
      </c>
      <c r="L527">
        <f t="shared" si="88"/>
        <v>0</v>
      </c>
      <c r="M527" s="120">
        <f t="shared" si="89"/>
        <v>88201918.365943789</v>
      </c>
      <c r="N527" s="129">
        <f t="shared" si="90"/>
        <v>0</v>
      </c>
      <c r="O527" s="188">
        <f t="shared" si="91"/>
        <v>60399040.81702809</v>
      </c>
      <c r="P527">
        <f t="shared" si="92"/>
        <v>1.9279032378027609E-8</v>
      </c>
      <c r="Q527" s="120">
        <f t="shared" si="95"/>
        <v>78934292.516305223</v>
      </c>
      <c r="R527" s="129">
        <f t="shared" si="93"/>
        <v>0</v>
      </c>
    </row>
    <row r="528" spans="2:18" x14ac:dyDescent="0.3">
      <c r="B528" s="157">
        <v>351</v>
      </c>
      <c r="C528" s="170">
        <f t="shared" si="94"/>
        <v>58000000</v>
      </c>
      <c r="D528">
        <f t="shared" si="80"/>
        <v>1.9490401437542241E-8</v>
      </c>
      <c r="E528" s="120">
        <f t="shared" si="81"/>
        <v>0</v>
      </c>
      <c r="F528">
        <f t="shared" si="82"/>
        <v>0</v>
      </c>
      <c r="G528" s="188">
        <f t="shared" si="83"/>
        <v>41863789.117750973</v>
      </c>
      <c r="H528">
        <f t="shared" si="84"/>
        <v>0</v>
      </c>
      <c r="I528" s="120">
        <f t="shared" si="85"/>
        <v>97469544.215582341</v>
      </c>
      <c r="J528" s="129">
        <f t="shared" si="86"/>
        <v>0</v>
      </c>
      <c r="K528" s="188">
        <f t="shared" si="87"/>
        <v>51131414.967389531</v>
      </c>
      <c r="L528">
        <f t="shared" si="88"/>
        <v>0</v>
      </c>
      <c r="M528" s="120">
        <f t="shared" si="89"/>
        <v>88201918.365943789</v>
      </c>
      <c r="N528" s="129">
        <f t="shared" si="90"/>
        <v>0</v>
      </c>
      <c r="O528" s="188">
        <f t="shared" si="91"/>
        <v>60399040.81702809</v>
      </c>
      <c r="P528">
        <f t="shared" si="92"/>
        <v>1.9490401437542241E-8</v>
      </c>
      <c r="Q528" s="120">
        <f t="shared" si="95"/>
        <v>78934292.516305223</v>
      </c>
      <c r="R528" s="129">
        <f t="shared" si="93"/>
        <v>0</v>
      </c>
    </row>
    <row r="529" spans="2:18" x14ac:dyDescent="0.3">
      <c r="B529" s="157">
        <v>352</v>
      </c>
      <c r="C529" s="170">
        <f t="shared" si="94"/>
        <v>58080000</v>
      </c>
      <c r="D529">
        <f t="shared" si="80"/>
        <v>1.9702619685901289E-8</v>
      </c>
      <c r="E529" s="120">
        <f t="shared" si="81"/>
        <v>0</v>
      </c>
      <c r="F529">
        <f t="shared" si="82"/>
        <v>0</v>
      </c>
      <c r="G529" s="188">
        <f t="shared" si="83"/>
        <v>41863789.117750973</v>
      </c>
      <c r="H529">
        <f t="shared" si="84"/>
        <v>0</v>
      </c>
      <c r="I529" s="120">
        <f t="shared" si="85"/>
        <v>97469544.215582341</v>
      </c>
      <c r="J529" s="129">
        <f t="shared" si="86"/>
        <v>0</v>
      </c>
      <c r="K529" s="188">
        <f t="shared" si="87"/>
        <v>51131414.967389531</v>
      </c>
      <c r="L529">
        <f t="shared" si="88"/>
        <v>0</v>
      </c>
      <c r="M529" s="120">
        <f t="shared" si="89"/>
        <v>88201918.365943789</v>
      </c>
      <c r="N529" s="129">
        <f t="shared" si="90"/>
        <v>0</v>
      </c>
      <c r="O529" s="188">
        <f t="shared" si="91"/>
        <v>60399040.81702809</v>
      </c>
      <c r="P529">
        <f t="shared" si="92"/>
        <v>1.9702619685901289E-8</v>
      </c>
      <c r="Q529" s="120">
        <f t="shared" si="95"/>
        <v>78934292.516305223</v>
      </c>
      <c r="R529" s="129">
        <f t="shared" si="93"/>
        <v>0</v>
      </c>
    </row>
    <row r="530" spans="2:18" x14ac:dyDescent="0.3">
      <c r="B530" s="157">
        <v>353</v>
      </c>
      <c r="C530" s="170">
        <f t="shared" si="94"/>
        <v>58160000</v>
      </c>
      <c r="D530">
        <f t="shared" si="80"/>
        <v>1.9915664571536689E-8</v>
      </c>
      <c r="E530" s="120">
        <f t="shared" si="81"/>
        <v>0</v>
      </c>
      <c r="F530">
        <f t="shared" si="82"/>
        <v>0</v>
      </c>
      <c r="G530" s="188">
        <f t="shared" si="83"/>
        <v>41863789.117750973</v>
      </c>
      <c r="H530">
        <f t="shared" si="84"/>
        <v>0</v>
      </c>
      <c r="I530" s="120">
        <f t="shared" si="85"/>
        <v>97469544.215582341</v>
      </c>
      <c r="J530" s="129">
        <f t="shared" si="86"/>
        <v>0</v>
      </c>
      <c r="K530" s="188">
        <f t="shared" si="87"/>
        <v>51131414.967389531</v>
      </c>
      <c r="L530">
        <f t="shared" si="88"/>
        <v>0</v>
      </c>
      <c r="M530" s="120">
        <f t="shared" si="89"/>
        <v>88201918.365943789</v>
      </c>
      <c r="N530" s="129">
        <f t="shared" si="90"/>
        <v>0</v>
      </c>
      <c r="O530" s="188">
        <f t="shared" si="91"/>
        <v>60399040.81702809</v>
      </c>
      <c r="P530">
        <f t="shared" si="92"/>
        <v>1.9915664571536689E-8</v>
      </c>
      <c r="Q530" s="120">
        <f t="shared" si="95"/>
        <v>78934292.516305223</v>
      </c>
      <c r="R530" s="129">
        <f t="shared" si="93"/>
        <v>0</v>
      </c>
    </row>
    <row r="531" spans="2:18" x14ac:dyDescent="0.3">
      <c r="B531" s="157">
        <v>354</v>
      </c>
      <c r="C531" s="170">
        <f t="shared" si="94"/>
        <v>58240000</v>
      </c>
      <c r="D531">
        <f t="shared" si="80"/>
        <v>2.0129513112402026E-8</v>
      </c>
      <c r="E531" s="120">
        <f t="shared" si="81"/>
        <v>0</v>
      </c>
      <c r="F531">
        <f t="shared" si="82"/>
        <v>0</v>
      </c>
      <c r="G531" s="188">
        <f t="shared" si="83"/>
        <v>41863789.117750973</v>
      </c>
      <c r="H531">
        <f t="shared" si="84"/>
        <v>0</v>
      </c>
      <c r="I531" s="120">
        <f t="shared" si="85"/>
        <v>97469544.215582341</v>
      </c>
      <c r="J531" s="129">
        <f t="shared" si="86"/>
        <v>0</v>
      </c>
      <c r="K531" s="188">
        <f t="shared" si="87"/>
        <v>51131414.967389531</v>
      </c>
      <c r="L531">
        <f t="shared" si="88"/>
        <v>0</v>
      </c>
      <c r="M531" s="120">
        <f t="shared" si="89"/>
        <v>88201918.365943789</v>
      </c>
      <c r="N531" s="129">
        <f t="shared" si="90"/>
        <v>0</v>
      </c>
      <c r="O531" s="188">
        <f t="shared" si="91"/>
        <v>60399040.81702809</v>
      </c>
      <c r="P531">
        <f t="shared" si="92"/>
        <v>2.0129513112402026E-8</v>
      </c>
      <c r="Q531" s="120">
        <f t="shared" si="95"/>
        <v>78934292.516305223</v>
      </c>
      <c r="R531" s="129">
        <f t="shared" si="93"/>
        <v>0</v>
      </c>
    </row>
    <row r="532" spans="2:18" x14ac:dyDescent="0.3">
      <c r="B532" s="157">
        <v>355</v>
      </c>
      <c r="C532" s="170">
        <f t="shared" si="94"/>
        <v>58320000</v>
      </c>
      <c r="D532">
        <f t="shared" si="80"/>
        <v>2.0344141898204483E-8</v>
      </c>
      <c r="E532" s="120">
        <f t="shared" si="81"/>
        <v>0</v>
      </c>
      <c r="F532">
        <f t="shared" si="82"/>
        <v>0</v>
      </c>
      <c r="G532" s="188">
        <f t="shared" si="83"/>
        <v>41863789.117750973</v>
      </c>
      <c r="H532">
        <f t="shared" si="84"/>
        <v>0</v>
      </c>
      <c r="I532" s="120">
        <f t="shared" si="85"/>
        <v>97469544.215582341</v>
      </c>
      <c r="J532" s="129">
        <f t="shared" si="86"/>
        <v>0</v>
      </c>
      <c r="K532" s="188">
        <f t="shared" si="87"/>
        <v>51131414.967389531</v>
      </c>
      <c r="L532">
        <f t="shared" si="88"/>
        <v>0</v>
      </c>
      <c r="M532" s="120">
        <f t="shared" si="89"/>
        <v>88201918.365943789</v>
      </c>
      <c r="N532" s="129">
        <f t="shared" si="90"/>
        <v>0</v>
      </c>
      <c r="O532" s="188">
        <f t="shared" si="91"/>
        <v>60399040.81702809</v>
      </c>
      <c r="P532">
        <f t="shared" si="92"/>
        <v>2.0344141898204483E-8</v>
      </c>
      <c r="Q532" s="120">
        <f t="shared" si="95"/>
        <v>78934292.516305223</v>
      </c>
      <c r="R532" s="129">
        <f t="shared" si="93"/>
        <v>0</v>
      </c>
    </row>
    <row r="533" spans="2:18" x14ac:dyDescent="0.3">
      <c r="B533" s="157">
        <v>356</v>
      </c>
      <c r="C533" s="170">
        <f t="shared" si="94"/>
        <v>58400000</v>
      </c>
      <c r="D533">
        <f t="shared" si="80"/>
        <v>2.0559527092821244E-8</v>
      </c>
      <c r="E533" s="120">
        <f t="shared" si="81"/>
        <v>0</v>
      </c>
      <c r="F533">
        <f t="shared" si="82"/>
        <v>0</v>
      </c>
      <c r="G533" s="188">
        <f t="shared" si="83"/>
        <v>41863789.117750973</v>
      </c>
      <c r="H533">
        <f t="shared" si="84"/>
        <v>0</v>
      </c>
      <c r="I533" s="120">
        <f t="shared" si="85"/>
        <v>97469544.215582341</v>
      </c>
      <c r="J533" s="129">
        <f t="shared" si="86"/>
        <v>0</v>
      </c>
      <c r="K533" s="188">
        <f t="shared" si="87"/>
        <v>51131414.967389531</v>
      </c>
      <c r="L533">
        <f t="shared" si="88"/>
        <v>0</v>
      </c>
      <c r="M533" s="120">
        <f t="shared" si="89"/>
        <v>88201918.365943789</v>
      </c>
      <c r="N533" s="129">
        <f t="shared" si="90"/>
        <v>0</v>
      </c>
      <c r="O533" s="188">
        <f t="shared" si="91"/>
        <v>60399040.81702809</v>
      </c>
      <c r="P533">
        <f t="shared" si="92"/>
        <v>2.0559527092821244E-8</v>
      </c>
      <c r="Q533" s="120">
        <f t="shared" si="95"/>
        <v>78934292.516305223</v>
      </c>
      <c r="R533" s="129">
        <f t="shared" si="93"/>
        <v>0</v>
      </c>
    </row>
    <row r="534" spans="2:18" x14ac:dyDescent="0.3">
      <c r="B534" s="157">
        <v>357</v>
      </c>
      <c r="C534" s="170">
        <f t="shared" si="94"/>
        <v>58480000</v>
      </c>
      <c r="D534">
        <f t="shared" si="80"/>
        <v>2.0775644436901235E-8</v>
      </c>
      <c r="E534" s="120">
        <f t="shared" si="81"/>
        <v>0</v>
      </c>
      <c r="F534">
        <f t="shared" si="82"/>
        <v>0</v>
      </c>
      <c r="G534" s="188">
        <f t="shared" si="83"/>
        <v>41863789.117750973</v>
      </c>
      <c r="H534">
        <f t="shared" si="84"/>
        <v>0</v>
      </c>
      <c r="I534" s="120">
        <f t="shared" si="85"/>
        <v>97469544.215582341</v>
      </c>
      <c r="J534" s="129">
        <f t="shared" si="86"/>
        <v>0</v>
      </c>
      <c r="K534" s="188">
        <f t="shared" si="87"/>
        <v>51131414.967389531</v>
      </c>
      <c r="L534">
        <f t="shared" si="88"/>
        <v>0</v>
      </c>
      <c r="M534" s="120">
        <f t="shared" si="89"/>
        <v>88201918.365943789</v>
      </c>
      <c r="N534" s="129">
        <f t="shared" si="90"/>
        <v>0</v>
      </c>
      <c r="O534" s="188">
        <f t="shared" si="91"/>
        <v>60399040.81702809</v>
      </c>
      <c r="P534">
        <f t="shared" si="92"/>
        <v>2.0775644436901235E-8</v>
      </c>
      <c r="Q534" s="120">
        <f t="shared" si="95"/>
        <v>78934292.516305223</v>
      </c>
      <c r="R534" s="129">
        <f t="shared" si="93"/>
        <v>0</v>
      </c>
    </row>
    <row r="535" spans="2:18" x14ac:dyDescent="0.3">
      <c r="B535" s="157">
        <v>358</v>
      </c>
      <c r="C535" s="170">
        <f t="shared" si="94"/>
        <v>58560000</v>
      </c>
      <c r="D535">
        <f t="shared" si="80"/>
        <v>2.0992469250653001E-8</v>
      </c>
      <c r="E535" s="120">
        <f t="shared" si="81"/>
        <v>0</v>
      </c>
      <c r="F535">
        <f t="shared" si="82"/>
        <v>0</v>
      </c>
      <c r="G535" s="188">
        <f t="shared" si="83"/>
        <v>41863789.117750973</v>
      </c>
      <c r="H535">
        <f t="shared" si="84"/>
        <v>0</v>
      </c>
      <c r="I535" s="120">
        <f t="shared" si="85"/>
        <v>97469544.215582341</v>
      </c>
      <c r="J535" s="129">
        <f t="shared" si="86"/>
        <v>0</v>
      </c>
      <c r="K535" s="188">
        <f t="shared" si="87"/>
        <v>51131414.967389531</v>
      </c>
      <c r="L535">
        <f t="shared" si="88"/>
        <v>0</v>
      </c>
      <c r="M535" s="120">
        <f t="shared" si="89"/>
        <v>88201918.365943789</v>
      </c>
      <c r="N535" s="129">
        <f t="shared" si="90"/>
        <v>0</v>
      </c>
      <c r="O535" s="188">
        <f t="shared" si="91"/>
        <v>60399040.81702809</v>
      </c>
      <c r="P535">
        <f t="shared" si="92"/>
        <v>2.0992469250653001E-8</v>
      </c>
      <c r="Q535" s="120">
        <f t="shared" si="95"/>
        <v>78934292.516305223</v>
      </c>
      <c r="R535" s="129">
        <f t="shared" si="93"/>
        <v>0</v>
      </c>
    </row>
    <row r="536" spans="2:18" x14ac:dyDescent="0.3">
      <c r="B536" s="157">
        <v>359</v>
      </c>
      <c r="C536" s="170">
        <f t="shared" si="94"/>
        <v>58640000</v>
      </c>
      <c r="D536">
        <f t="shared" si="80"/>
        <v>2.1209976436819462E-8</v>
      </c>
      <c r="E536" s="120">
        <f t="shared" si="81"/>
        <v>0</v>
      </c>
      <c r="F536">
        <f t="shared" si="82"/>
        <v>0</v>
      </c>
      <c r="G536" s="188">
        <f t="shared" si="83"/>
        <v>41863789.117750973</v>
      </c>
      <c r="H536">
        <f t="shared" si="84"/>
        <v>0</v>
      </c>
      <c r="I536" s="120">
        <f t="shared" si="85"/>
        <v>97469544.215582341</v>
      </c>
      <c r="J536" s="129">
        <f t="shared" si="86"/>
        <v>0</v>
      </c>
      <c r="K536" s="188">
        <f t="shared" si="87"/>
        <v>51131414.967389531</v>
      </c>
      <c r="L536">
        <f t="shared" si="88"/>
        <v>0</v>
      </c>
      <c r="M536" s="120">
        <f t="shared" si="89"/>
        <v>88201918.365943789</v>
      </c>
      <c r="N536" s="129">
        <f t="shared" si="90"/>
        <v>0</v>
      </c>
      <c r="O536" s="188">
        <f t="shared" si="91"/>
        <v>60399040.81702809</v>
      </c>
      <c r="P536">
        <f t="shared" si="92"/>
        <v>2.1209976436819462E-8</v>
      </c>
      <c r="Q536" s="120">
        <f t="shared" si="95"/>
        <v>78934292.516305223</v>
      </c>
      <c r="R536" s="129">
        <f t="shared" si="93"/>
        <v>0</v>
      </c>
    </row>
    <row r="537" spans="2:18" x14ac:dyDescent="0.3">
      <c r="B537" s="157">
        <v>360</v>
      </c>
      <c r="C537" s="170">
        <f t="shared" si="94"/>
        <v>58720000</v>
      </c>
      <c r="D537">
        <f t="shared" si="80"/>
        <v>2.1428140483840188E-8</v>
      </c>
      <c r="E537" s="120">
        <f t="shared" si="81"/>
        <v>0</v>
      </c>
      <c r="F537">
        <f t="shared" si="82"/>
        <v>0</v>
      </c>
      <c r="G537" s="188">
        <f t="shared" si="83"/>
        <v>41863789.117750973</v>
      </c>
      <c r="H537">
        <f t="shared" si="84"/>
        <v>0</v>
      </c>
      <c r="I537" s="120">
        <f t="shared" si="85"/>
        <v>97469544.215582341</v>
      </c>
      <c r="J537" s="129">
        <f t="shared" si="86"/>
        <v>0</v>
      </c>
      <c r="K537" s="188">
        <f t="shared" si="87"/>
        <v>51131414.967389531</v>
      </c>
      <c r="L537">
        <f t="shared" si="88"/>
        <v>0</v>
      </c>
      <c r="M537" s="120">
        <f t="shared" si="89"/>
        <v>88201918.365943789</v>
      </c>
      <c r="N537" s="129">
        <f t="shared" si="90"/>
        <v>0</v>
      </c>
      <c r="O537" s="188">
        <f t="shared" si="91"/>
        <v>60399040.81702809</v>
      </c>
      <c r="P537">
        <f t="shared" si="92"/>
        <v>2.1428140483840188E-8</v>
      </c>
      <c r="Q537" s="120">
        <f t="shared" si="95"/>
        <v>78934292.516305223</v>
      </c>
      <c r="R537" s="129">
        <f t="shared" si="93"/>
        <v>0</v>
      </c>
    </row>
    <row r="538" spans="2:18" x14ac:dyDescent="0.3">
      <c r="B538" s="157">
        <v>361</v>
      </c>
      <c r="C538" s="170">
        <f t="shared" si="94"/>
        <v>58800000</v>
      </c>
      <c r="D538">
        <f t="shared" si="80"/>
        <v>2.1646935469201676E-8</v>
      </c>
      <c r="E538" s="120">
        <f t="shared" si="81"/>
        <v>0</v>
      </c>
      <c r="F538">
        <f t="shared" si="82"/>
        <v>0</v>
      </c>
      <c r="G538" s="188">
        <f t="shared" si="83"/>
        <v>41863789.117750973</v>
      </c>
      <c r="H538">
        <f t="shared" si="84"/>
        <v>0</v>
      </c>
      <c r="I538" s="120">
        <f t="shared" si="85"/>
        <v>97469544.215582341</v>
      </c>
      <c r="J538" s="129">
        <f t="shared" si="86"/>
        <v>0</v>
      </c>
      <c r="K538" s="188">
        <f t="shared" si="87"/>
        <v>51131414.967389531</v>
      </c>
      <c r="L538">
        <f t="shared" si="88"/>
        <v>0</v>
      </c>
      <c r="M538" s="120">
        <f t="shared" si="89"/>
        <v>88201918.365943789</v>
      </c>
      <c r="N538" s="129">
        <f t="shared" si="90"/>
        <v>0</v>
      </c>
      <c r="O538" s="188">
        <f t="shared" si="91"/>
        <v>60399040.81702809</v>
      </c>
      <c r="P538">
        <f t="shared" si="92"/>
        <v>2.1646935469201676E-8</v>
      </c>
      <c r="Q538" s="120">
        <f t="shared" si="95"/>
        <v>78934292.516305223</v>
      </c>
      <c r="R538" s="129">
        <f t="shared" si="93"/>
        <v>0</v>
      </c>
    </row>
    <row r="539" spans="2:18" x14ac:dyDescent="0.3">
      <c r="B539" s="157">
        <v>362</v>
      </c>
      <c r="C539" s="170">
        <f t="shared" si="94"/>
        <v>58880000</v>
      </c>
      <c r="D539">
        <f t="shared" si="80"/>
        <v>2.1866335062976102E-8</v>
      </c>
      <c r="E539" s="120">
        <f t="shared" si="81"/>
        <v>0</v>
      </c>
      <c r="F539">
        <f t="shared" si="82"/>
        <v>0</v>
      </c>
      <c r="G539" s="188">
        <f t="shared" si="83"/>
        <v>41863789.117750973</v>
      </c>
      <c r="H539">
        <f t="shared" si="84"/>
        <v>0</v>
      </c>
      <c r="I539" s="120">
        <f t="shared" si="85"/>
        <v>97469544.215582341</v>
      </c>
      <c r="J539" s="129">
        <f t="shared" si="86"/>
        <v>0</v>
      </c>
      <c r="K539" s="188">
        <f t="shared" si="87"/>
        <v>51131414.967389531</v>
      </c>
      <c r="L539">
        <f t="shared" si="88"/>
        <v>0</v>
      </c>
      <c r="M539" s="120">
        <f t="shared" si="89"/>
        <v>88201918.365943789</v>
      </c>
      <c r="N539" s="129">
        <f t="shared" si="90"/>
        <v>0</v>
      </c>
      <c r="O539" s="188">
        <f t="shared" si="91"/>
        <v>60399040.81702809</v>
      </c>
      <c r="P539">
        <f t="shared" si="92"/>
        <v>2.1866335062976102E-8</v>
      </c>
      <c r="Q539" s="120">
        <f t="shared" si="95"/>
        <v>78934292.516305223</v>
      </c>
      <c r="R539" s="129">
        <f t="shared" si="93"/>
        <v>0</v>
      </c>
    </row>
    <row r="540" spans="2:18" x14ac:dyDescent="0.3">
      <c r="B540" s="157">
        <v>363</v>
      </c>
      <c r="C540" s="170">
        <f t="shared" si="94"/>
        <v>58960000</v>
      </c>
      <c r="D540">
        <f t="shared" si="80"/>
        <v>2.2086312531548925E-8</v>
      </c>
      <c r="E540" s="120">
        <f t="shared" si="81"/>
        <v>0</v>
      </c>
      <c r="F540">
        <f t="shared" si="82"/>
        <v>0</v>
      </c>
      <c r="G540" s="188">
        <f t="shared" si="83"/>
        <v>41863789.117750973</v>
      </c>
      <c r="H540">
        <f t="shared" si="84"/>
        <v>0</v>
      </c>
      <c r="I540" s="120">
        <f t="shared" si="85"/>
        <v>97469544.215582341</v>
      </c>
      <c r="J540" s="129">
        <f t="shared" si="86"/>
        <v>0</v>
      </c>
      <c r="K540" s="188">
        <f t="shared" si="87"/>
        <v>51131414.967389531</v>
      </c>
      <c r="L540">
        <f t="shared" si="88"/>
        <v>0</v>
      </c>
      <c r="M540" s="120">
        <f t="shared" si="89"/>
        <v>88201918.365943789</v>
      </c>
      <c r="N540" s="129">
        <f t="shared" si="90"/>
        <v>0</v>
      </c>
      <c r="O540" s="188">
        <f t="shared" si="91"/>
        <v>60399040.81702809</v>
      </c>
      <c r="P540">
        <f t="shared" si="92"/>
        <v>2.2086312531548925E-8</v>
      </c>
      <c r="Q540" s="120">
        <f t="shared" si="95"/>
        <v>78934292.516305223</v>
      </c>
      <c r="R540" s="129">
        <f t="shared" si="93"/>
        <v>0</v>
      </c>
    </row>
    <row r="541" spans="2:18" x14ac:dyDescent="0.3">
      <c r="B541" s="157">
        <v>364</v>
      </c>
      <c r="C541" s="170">
        <f t="shared" si="94"/>
        <v>59040000</v>
      </c>
      <c r="D541">
        <f t="shared" si="80"/>
        <v>2.2306840741535527E-8</v>
      </c>
      <c r="E541" s="120">
        <f t="shared" si="81"/>
        <v>0</v>
      </c>
      <c r="F541">
        <f t="shared" si="82"/>
        <v>0</v>
      </c>
      <c r="G541" s="188">
        <f t="shared" si="83"/>
        <v>41863789.117750973</v>
      </c>
      <c r="H541">
        <f t="shared" si="84"/>
        <v>0</v>
      </c>
      <c r="I541" s="120">
        <f t="shared" si="85"/>
        <v>97469544.215582341</v>
      </c>
      <c r="J541" s="129">
        <f t="shared" si="86"/>
        <v>0</v>
      </c>
      <c r="K541" s="188">
        <f t="shared" si="87"/>
        <v>51131414.967389531</v>
      </c>
      <c r="L541">
        <f t="shared" si="88"/>
        <v>0</v>
      </c>
      <c r="M541" s="120">
        <f t="shared" si="89"/>
        <v>88201918.365943789</v>
      </c>
      <c r="N541" s="129">
        <f t="shared" si="90"/>
        <v>0</v>
      </c>
      <c r="O541" s="188">
        <f t="shared" si="91"/>
        <v>60399040.81702809</v>
      </c>
      <c r="P541">
        <f t="shared" si="92"/>
        <v>2.2306840741535527E-8</v>
      </c>
      <c r="Q541" s="120">
        <f t="shared" si="95"/>
        <v>78934292.516305223</v>
      </c>
      <c r="R541" s="129">
        <f t="shared" si="93"/>
        <v>0</v>
      </c>
    </row>
    <row r="542" spans="2:18" x14ac:dyDescent="0.3">
      <c r="B542" s="157">
        <v>365</v>
      </c>
      <c r="C542" s="170">
        <f t="shared" si="94"/>
        <v>59120000</v>
      </c>
      <c r="D542">
        <f t="shared" si="80"/>
        <v>2.2527892163887144E-8</v>
      </c>
      <c r="E542" s="120">
        <f t="shared" si="81"/>
        <v>0</v>
      </c>
      <c r="F542">
        <f t="shared" si="82"/>
        <v>0</v>
      </c>
      <c r="G542" s="188">
        <f t="shared" si="83"/>
        <v>41863789.117750973</v>
      </c>
      <c r="H542">
        <f t="shared" si="84"/>
        <v>0</v>
      </c>
      <c r="I542" s="120">
        <f t="shared" si="85"/>
        <v>97469544.215582341</v>
      </c>
      <c r="J542" s="129">
        <f t="shared" si="86"/>
        <v>0</v>
      </c>
      <c r="K542" s="188">
        <f t="shared" si="87"/>
        <v>51131414.967389531</v>
      </c>
      <c r="L542">
        <f t="shared" si="88"/>
        <v>0</v>
      </c>
      <c r="M542" s="120">
        <f t="shared" si="89"/>
        <v>88201918.365943789</v>
      </c>
      <c r="N542" s="129">
        <f t="shared" si="90"/>
        <v>0</v>
      </c>
      <c r="O542" s="188">
        <f t="shared" si="91"/>
        <v>60399040.81702809</v>
      </c>
      <c r="P542">
        <f t="shared" si="92"/>
        <v>2.2527892163887144E-8</v>
      </c>
      <c r="Q542" s="120">
        <f t="shared" si="95"/>
        <v>78934292.516305223</v>
      </c>
      <c r="R542" s="129">
        <f t="shared" si="93"/>
        <v>0</v>
      </c>
    </row>
    <row r="543" spans="2:18" x14ac:dyDescent="0.3">
      <c r="B543" s="157">
        <v>366</v>
      </c>
      <c r="C543" s="170">
        <f t="shared" si="94"/>
        <v>59200000</v>
      </c>
      <c r="D543">
        <f t="shared" si="80"/>
        <v>2.2749438878186E-8</v>
      </c>
      <c r="E543" s="120">
        <f t="shared" si="81"/>
        <v>0</v>
      </c>
      <c r="F543">
        <f t="shared" si="82"/>
        <v>0</v>
      </c>
      <c r="G543" s="188">
        <f t="shared" si="83"/>
        <v>41863789.117750973</v>
      </c>
      <c r="H543">
        <f t="shared" si="84"/>
        <v>0</v>
      </c>
      <c r="I543" s="120">
        <f t="shared" si="85"/>
        <v>97469544.215582341</v>
      </c>
      <c r="J543" s="129">
        <f t="shared" si="86"/>
        <v>0</v>
      </c>
      <c r="K543" s="188">
        <f t="shared" si="87"/>
        <v>51131414.967389531</v>
      </c>
      <c r="L543">
        <f t="shared" si="88"/>
        <v>0</v>
      </c>
      <c r="M543" s="120">
        <f t="shared" si="89"/>
        <v>88201918.365943789</v>
      </c>
      <c r="N543" s="129">
        <f t="shared" si="90"/>
        <v>0</v>
      </c>
      <c r="O543" s="188">
        <f t="shared" si="91"/>
        <v>60399040.81702809</v>
      </c>
      <c r="P543">
        <f t="shared" si="92"/>
        <v>2.2749438878186E-8</v>
      </c>
      <c r="Q543" s="120">
        <f t="shared" si="95"/>
        <v>78934292.516305223</v>
      </c>
      <c r="R543" s="129">
        <f t="shared" si="93"/>
        <v>0</v>
      </c>
    </row>
    <row r="544" spans="2:18" x14ac:dyDescent="0.3">
      <c r="B544" s="157">
        <v>367</v>
      </c>
      <c r="C544" s="170">
        <f t="shared" si="94"/>
        <v>59280000</v>
      </c>
      <c r="D544">
        <f t="shared" si="80"/>
        <v>2.2971452577129786E-8</v>
      </c>
      <c r="E544" s="120">
        <f t="shared" si="81"/>
        <v>0</v>
      </c>
      <c r="F544">
        <f t="shared" si="82"/>
        <v>0</v>
      </c>
      <c r="G544" s="188">
        <f t="shared" si="83"/>
        <v>41863789.117750973</v>
      </c>
      <c r="H544">
        <f t="shared" si="84"/>
        <v>0</v>
      </c>
      <c r="I544" s="120">
        <f t="shared" si="85"/>
        <v>97469544.215582341</v>
      </c>
      <c r="J544" s="129">
        <f t="shared" si="86"/>
        <v>0</v>
      </c>
      <c r="K544" s="188">
        <f t="shared" si="87"/>
        <v>51131414.967389531</v>
      </c>
      <c r="L544">
        <f t="shared" si="88"/>
        <v>0</v>
      </c>
      <c r="M544" s="120">
        <f t="shared" si="89"/>
        <v>88201918.365943789</v>
      </c>
      <c r="N544" s="129">
        <f t="shared" si="90"/>
        <v>0</v>
      </c>
      <c r="O544" s="188">
        <f t="shared" si="91"/>
        <v>60399040.81702809</v>
      </c>
      <c r="P544">
        <f t="shared" si="92"/>
        <v>2.2971452577129786E-8</v>
      </c>
      <c r="Q544" s="120">
        <f t="shared" si="95"/>
        <v>78934292.516305223</v>
      </c>
      <c r="R544" s="129">
        <f t="shared" si="93"/>
        <v>0</v>
      </c>
    </row>
    <row r="545" spans="2:18" x14ac:dyDescent="0.3">
      <c r="B545" s="157">
        <v>368</v>
      </c>
      <c r="C545" s="170">
        <f t="shared" si="94"/>
        <v>59360000</v>
      </c>
      <c r="D545">
        <f t="shared" si="80"/>
        <v>2.3193904571205193E-8</v>
      </c>
      <c r="E545" s="120">
        <f t="shared" si="81"/>
        <v>0</v>
      </c>
      <c r="F545">
        <f t="shared" si="82"/>
        <v>0</v>
      </c>
      <c r="G545" s="188">
        <f t="shared" si="83"/>
        <v>41863789.117750973</v>
      </c>
      <c r="H545">
        <f t="shared" si="84"/>
        <v>0</v>
      </c>
      <c r="I545" s="120">
        <f t="shared" si="85"/>
        <v>97469544.215582341</v>
      </c>
      <c r="J545" s="129">
        <f t="shared" si="86"/>
        <v>0</v>
      </c>
      <c r="K545" s="188">
        <f t="shared" si="87"/>
        <v>51131414.967389531</v>
      </c>
      <c r="L545">
        <f t="shared" si="88"/>
        <v>0</v>
      </c>
      <c r="M545" s="120">
        <f t="shared" si="89"/>
        <v>88201918.365943789</v>
      </c>
      <c r="N545" s="129">
        <f t="shared" si="90"/>
        <v>0</v>
      </c>
      <c r="O545" s="188">
        <f t="shared" si="91"/>
        <v>60399040.81702809</v>
      </c>
      <c r="P545">
        <f t="shared" si="92"/>
        <v>2.3193904571205193E-8</v>
      </c>
      <c r="Q545" s="120">
        <f t="shared" si="95"/>
        <v>78934292.516305223</v>
      </c>
      <c r="R545" s="129">
        <f t="shared" si="93"/>
        <v>0</v>
      </c>
    </row>
    <row r="546" spans="2:18" x14ac:dyDescent="0.3">
      <c r="B546" s="157">
        <v>369</v>
      </c>
      <c r="C546" s="170">
        <f t="shared" si="94"/>
        <v>59440000</v>
      </c>
      <c r="D546">
        <f t="shared" si="80"/>
        <v>2.3416765793550356E-8</v>
      </c>
      <c r="E546" s="120">
        <f t="shared" si="81"/>
        <v>0</v>
      </c>
      <c r="F546">
        <f t="shared" si="82"/>
        <v>0</v>
      </c>
      <c r="G546" s="188">
        <f t="shared" si="83"/>
        <v>41863789.117750973</v>
      </c>
      <c r="H546">
        <f t="shared" si="84"/>
        <v>0</v>
      </c>
      <c r="I546" s="120">
        <f t="shared" si="85"/>
        <v>97469544.215582341</v>
      </c>
      <c r="J546" s="129">
        <f t="shared" si="86"/>
        <v>0</v>
      </c>
      <c r="K546" s="188">
        <f t="shared" si="87"/>
        <v>51131414.967389531</v>
      </c>
      <c r="L546">
        <f t="shared" si="88"/>
        <v>0</v>
      </c>
      <c r="M546" s="120">
        <f t="shared" si="89"/>
        <v>88201918.365943789</v>
      </c>
      <c r="N546" s="129">
        <f t="shared" si="90"/>
        <v>0</v>
      </c>
      <c r="O546" s="188">
        <f t="shared" si="91"/>
        <v>60399040.81702809</v>
      </c>
      <c r="P546">
        <f t="shared" si="92"/>
        <v>2.3416765793550356E-8</v>
      </c>
      <c r="Q546" s="120">
        <f t="shared" si="95"/>
        <v>78934292.516305223</v>
      </c>
      <c r="R546" s="129">
        <f t="shared" si="93"/>
        <v>0</v>
      </c>
    </row>
    <row r="547" spans="2:18" x14ac:dyDescent="0.3">
      <c r="B547" s="157">
        <v>370</v>
      </c>
      <c r="C547" s="170">
        <f t="shared" si="94"/>
        <v>59520000</v>
      </c>
      <c r="D547">
        <f t="shared" si="80"/>
        <v>2.364000680500576E-8</v>
      </c>
      <c r="E547" s="120">
        <f t="shared" si="81"/>
        <v>0</v>
      </c>
      <c r="F547">
        <f t="shared" si="82"/>
        <v>0</v>
      </c>
      <c r="G547" s="188">
        <f t="shared" si="83"/>
        <v>41863789.117750973</v>
      </c>
      <c r="H547">
        <f t="shared" si="84"/>
        <v>0</v>
      </c>
      <c r="I547" s="120">
        <f t="shared" si="85"/>
        <v>97469544.215582341</v>
      </c>
      <c r="J547" s="129">
        <f t="shared" si="86"/>
        <v>0</v>
      </c>
      <c r="K547" s="188">
        <f t="shared" si="87"/>
        <v>51131414.967389531</v>
      </c>
      <c r="L547">
        <f t="shared" si="88"/>
        <v>0</v>
      </c>
      <c r="M547" s="120">
        <f t="shared" si="89"/>
        <v>88201918.365943789</v>
      </c>
      <c r="N547" s="129">
        <f t="shared" si="90"/>
        <v>0</v>
      </c>
      <c r="O547" s="188">
        <f t="shared" si="91"/>
        <v>60399040.81702809</v>
      </c>
      <c r="P547">
        <f t="shared" si="92"/>
        <v>2.364000680500576E-8</v>
      </c>
      <c r="Q547" s="120">
        <f t="shared" si="95"/>
        <v>78934292.516305223</v>
      </c>
      <c r="R547" s="129">
        <f t="shared" si="93"/>
        <v>0</v>
      </c>
    </row>
    <row r="548" spans="2:18" x14ac:dyDescent="0.3">
      <c r="B548" s="157">
        <v>371</v>
      </c>
      <c r="C548" s="170">
        <f t="shared" si="94"/>
        <v>59600000</v>
      </c>
      <c r="D548">
        <f t="shared" si="80"/>
        <v>2.3863597799353349E-8</v>
      </c>
      <c r="E548" s="120">
        <f t="shared" si="81"/>
        <v>0</v>
      </c>
      <c r="F548">
        <f t="shared" si="82"/>
        <v>0</v>
      </c>
      <c r="G548" s="188">
        <f t="shared" si="83"/>
        <v>41863789.117750973</v>
      </c>
      <c r="H548">
        <f t="shared" si="84"/>
        <v>0</v>
      </c>
      <c r="I548" s="120">
        <f t="shared" si="85"/>
        <v>97469544.215582341</v>
      </c>
      <c r="J548" s="129">
        <f t="shared" si="86"/>
        <v>0</v>
      </c>
      <c r="K548" s="188">
        <f t="shared" si="87"/>
        <v>51131414.967389531</v>
      </c>
      <c r="L548">
        <f t="shared" si="88"/>
        <v>0</v>
      </c>
      <c r="M548" s="120">
        <f t="shared" si="89"/>
        <v>88201918.365943789</v>
      </c>
      <c r="N548" s="129">
        <f t="shared" si="90"/>
        <v>0</v>
      </c>
      <c r="O548" s="188">
        <f t="shared" si="91"/>
        <v>60399040.81702809</v>
      </c>
      <c r="P548">
        <f t="shared" si="92"/>
        <v>2.3863597799353349E-8</v>
      </c>
      <c r="Q548" s="120">
        <f t="shared" si="95"/>
        <v>78934292.516305223</v>
      </c>
      <c r="R548" s="129">
        <f t="shared" si="93"/>
        <v>0</v>
      </c>
    </row>
    <row r="549" spans="2:18" x14ac:dyDescent="0.3">
      <c r="B549" s="157">
        <v>372</v>
      </c>
      <c r="C549" s="170">
        <f t="shared" si="94"/>
        <v>59680000</v>
      </c>
      <c r="D549">
        <f t="shared" si="80"/>
        <v>2.4087508608743047E-8</v>
      </c>
      <c r="E549" s="120">
        <f t="shared" si="81"/>
        <v>0</v>
      </c>
      <c r="F549">
        <f t="shared" si="82"/>
        <v>0</v>
      </c>
      <c r="G549" s="188">
        <f t="shared" si="83"/>
        <v>41863789.117750973</v>
      </c>
      <c r="H549">
        <f t="shared" si="84"/>
        <v>0</v>
      </c>
      <c r="I549" s="120">
        <f t="shared" si="85"/>
        <v>97469544.215582341</v>
      </c>
      <c r="J549" s="129">
        <f t="shared" si="86"/>
        <v>0</v>
      </c>
      <c r="K549" s="188">
        <f t="shared" si="87"/>
        <v>51131414.967389531</v>
      </c>
      <c r="L549">
        <f t="shared" si="88"/>
        <v>0</v>
      </c>
      <c r="M549" s="120">
        <f t="shared" si="89"/>
        <v>88201918.365943789</v>
      </c>
      <c r="N549" s="129">
        <f t="shared" si="90"/>
        <v>0</v>
      </c>
      <c r="O549" s="188">
        <f t="shared" si="91"/>
        <v>60399040.81702809</v>
      </c>
      <c r="P549">
        <f t="shared" si="92"/>
        <v>2.4087508608743047E-8</v>
      </c>
      <c r="Q549" s="120">
        <f t="shared" si="95"/>
        <v>78934292.516305223</v>
      </c>
      <c r="R549" s="129">
        <f t="shared" si="93"/>
        <v>0</v>
      </c>
    </row>
    <row r="550" spans="2:18" x14ac:dyDescent="0.3">
      <c r="B550" s="157">
        <v>373</v>
      </c>
      <c r="C550" s="170">
        <f t="shared" si="94"/>
        <v>59760000</v>
      </c>
      <c r="D550">
        <f t="shared" si="80"/>
        <v>2.4311708709306279E-8</v>
      </c>
      <c r="E550" s="120">
        <f t="shared" si="81"/>
        <v>0</v>
      </c>
      <c r="F550">
        <f t="shared" si="82"/>
        <v>0</v>
      </c>
      <c r="G550" s="188">
        <f t="shared" si="83"/>
        <v>41863789.117750973</v>
      </c>
      <c r="H550">
        <f t="shared" si="84"/>
        <v>0</v>
      </c>
      <c r="I550" s="120">
        <f t="shared" si="85"/>
        <v>97469544.215582341</v>
      </c>
      <c r="J550" s="129">
        <f t="shared" si="86"/>
        <v>0</v>
      </c>
      <c r="K550" s="188">
        <f t="shared" si="87"/>
        <v>51131414.967389531</v>
      </c>
      <c r="L550">
        <f t="shared" si="88"/>
        <v>0</v>
      </c>
      <c r="M550" s="120">
        <f t="shared" si="89"/>
        <v>88201918.365943789</v>
      </c>
      <c r="N550" s="129">
        <f t="shared" si="90"/>
        <v>0</v>
      </c>
      <c r="O550" s="188">
        <f t="shared" si="91"/>
        <v>60399040.81702809</v>
      </c>
      <c r="P550">
        <f t="shared" si="92"/>
        <v>2.4311708709306279E-8</v>
      </c>
      <c r="Q550" s="120">
        <f t="shared" si="95"/>
        <v>78934292.516305223</v>
      </c>
      <c r="R550" s="129">
        <f t="shared" si="93"/>
        <v>0</v>
      </c>
    </row>
    <row r="551" spans="2:18" x14ac:dyDescent="0.3">
      <c r="B551" s="157">
        <v>374</v>
      </c>
      <c r="C551" s="170">
        <f t="shared" si="94"/>
        <v>59840000</v>
      </c>
      <c r="D551">
        <f t="shared" si="80"/>
        <v>2.4536167226955565E-8</v>
      </c>
      <c r="E551" s="120">
        <f t="shared" si="81"/>
        <v>0</v>
      </c>
      <c r="F551">
        <f t="shared" si="82"/>
        <v>0</v>
      </c>
      <c r="G551" s="188">
        <f t="shared" si="83"/>
        <v>41863789.117750973</v>
      </c>
      <c r="H551">
        <f t="shared" si="84"/>
        <v>0</v>
      </c>
      <c r="I551" s="120">
        <f t="shared" si="85"/>
        <v>97469544.215582341</v>
      </c>
      <c r="J551" s="129">
        <f t="shared" si="86"/>
        <v>0</v>
      </c>
      <c r="K551" s="188">
        <f t="shared" si="87"/>
        <v>51131414.967389531</v>
      </c>
      <c r="L551">
        <f t="shared" si="88"/>
        <v>0</v>
      </c>
      <c r="M551" s="120">
        <f t="shared" si="89"/>
        <v>88201918.365943789</v>
      </c>
      <c r="N551" s="129">
        <f t="shared" si="90"/>
        <v>0</v>
      </c>
      <c r="O551" s="188">
        <f t="shared" si="91"/>
        <v>60399040.81702809</v>
      </c>
      <c r="P551">
        <f t="shared" si="92"/>
        <v>2.4536167226955565E-8</v>
      </c>
      <c r="Q551" s="120">
        <f t="shared" si="95"/>
        <v>78934292.516305223</v>
      </c>
      <c r="R551" s="129">
        <f t="shared" si="93"/>
        <v>0</v>
      </c>
    </row>
    <row r="552" spans="2:18" x14ac:dyDescent="0.3">
      <c r="B552" s="157">
        <v>375</v>
      </c>
      <c r="C552" s="170">
        <f t="shared" si="94"/>
        <v>59920000</v>
      </c>
      <c r="D552">
        <f t="shared" si="80"/>
        <v>2.4760852943369421E-8</v>
      </c>
      <c r="E552" s="120">
        <f t="shared" si="81"/>
        <v>0</v>
      </c>
      <c r="F552">
        <f t="shared" si="82"/>
        <v>0</v>
      </c>
      <c r="G552" s="188">
        <f t="shared" si="83"/>
        <v>41863789.117750973</v>
      </c>
      <c r="H552">
        <f t="shared" si="84"/>
        <v>0</v>
      </c>
      <c r="I552" s="120">
        <f t="shared" si="85"/>
        <v>97469544.215582341</v>
      </c>
      <c r="J552" s="129">
        <f t="shared" si="86"/>
        <v>0</v>
      </c>
      <c r="K552" s="188">
        <f t="shared" si="87"/>
        <v>51131414.967389531</v>
      </c>
      <c r="L552">
        <f t="shared" si="88"/>
        <v>0</v>
      </c>
      <c r="M552" s="120">
        <f t="shared" si="89"/>
        <v>88201918.365943789</v>
      </c>
      <c r="N552" s="129">
        <f t="shared" si="90"/>
        <v>0</v>
      </c>
      <c r="O552" s="188">
        <f t="shared" si="91"/>
        <v>60399040.81702809</v>
      </c>
      <c r="P552">
        <f t="shared" si="92"/>
        <v>2.4760852943369421E-8</v>
      </c>
      <c r="Q552" s="120">
        <f t="shared" si="95"/>
        <v>78934292.516305223</v>
      </c>
      <c r="R552" s="129">
        <f t="shared" si="93"/>
        <v>0</v>
      </c>
    </row>
    <row r="553" spans="2:18" x14ac:dyDescent="0.3">
      <c r="B553" s="157">
        <v>376</v>
      </c>
      <c r="C553" s="170">
        <f t="shared" si="94"/>
        <v>60000000</v>
      </c>
      <c r="D553">
        <f t="shared" si="80"/>
        <v>2.4985734302161568E-8</v>
      </c>
      <c r="E553" s="120">
        <f t="shared" si="81"/>
        <v>0</v>
      </c>
      <c r="F553">
        <f t="shared" si="82"/>
        <v>0</v>
      </c>
      <c r="G553" s="188">
        <f t="shared" si="83"/>
        <v>41863789.117750973</v>
      </c>
      <c r="H553">
        <f t="shared" si="84"/>
        <v>0</v>
      </c>
      <c r="I553" s="120">
        <f t="shared" si="85"/>
        <v>97469544.215582341</v>
      </c>
      <c r="J553" s="129">
        <f t="shared" si="86"/>
        <v>0</v>
      </c>
      <c r="K553" s="188">
        <f t="shared" si="87"/>
        <v>51131414.967389531</v>
      </c>
      <c r="L553">
        <f t="shared" si="88"/>
        <v>0</v>
      </c>
      <c r="M553" s="120">
        <f t="shared" si="89"/>
        <v>88201918.365943789</v>
      </c>
      <c r="N553" s="129">
        <f t="shared" si="90"/>
        <v>0</v>
      </c>
      <c r="O553" s="188">
        <f t="shared" si="91"/>
        <v>60399040.81702809</v>
      </c>
      <c r="P553">
        <f t="shared" si="92"/>
        <v>2.4985734302161568E-8</v>
      </c>
      <c r="Q553" s="120">
        <f t="shared" si="95"/>
        <v>78934292.516305223</v>
      </c>
      <c r="R553" s="129">
        <f t="shared" si="93"/>
        <v>0</v>
      </c>
    </row>
    <row r="554" spans="2:18" x14ac:dyDescent="0.3">
      <c r="B554" s="157">
        <v>377</v>
      </c>
      <c r="C554" s="170">
        <f t="shared" si="94"/>
        <v>60080000</v>
      </c>
      <c r="D554">
        <f t="shared" si="80"/>
        <v>2.521077941523339E-8</v>
      </c>
      <c r="E554" s="120">
        <f t="shared" si="81"/>
        <v>0</v>
      </c>
      <c r="F554">
        <f t="shared" si="82"/>
        <v>0</v>
      </c>
      <c r="G554" s="188">
        <f t="shared" si="83"/>
        <v>41863789.117750973</v>
      </c>
      <c r="H554">
        <f t="shared" si="84"/>
        <v>0</v>
      </c>
      <c r="I554" s="120">
        <f t="shared" si="85"/>
        <v>97469544.215582341</v>
      </c>
      <c r="J554" s="129">
        <f t="shared" si="86"/>
        <v>0</v>
      </c>
      <c r="K554" s="188">
        <f t="shared" si="87"/>
        <v>51131414.967389531</v>
      </c>
      <c r="L554">
        <f t="shared" si="88"/>
        <v>0</v>
      </c>
      <c r="M554" s="120">
        <f t="shared" si="89"/>
        <v>88201918.365943789</v>
      </c>
      <c r="N554" s="129">
        <f t="shared" si="90"/>
        <v>0</v>
      </c>
      <c r="O554" s="188">
        <f t="shared" si="91"/>
        <v>60399040.81702809</v>
      </c>
      <c r="P554">
        <f t="shared" si="92"/>
        <v>2.521077941523339E-8</v>
      </c>
      <c r="Q554" s="120">
        <f t="shared" si="95"/>
        <v>78934292.516305223</v>
      </c>
      <c r="R554" s="129">
        <f t="shared" si="93"/>
        <v>0</v>
      </c>
    </row>
    <row r="555" spans="2:18" x14ac:dyDescent="0.3">
      <c r="B555" s="157">
        <v>378</v>
      </c>
      <c r="C555" s="170">
        <f t="shared" si="94"/>
        <v>60160000</v>
      </c>
      <c r="D555">
        <f t="shared" si="80"/>
        <v>2.543595606930849E-8</v>
      </c>
      <c r="E555" s="120">
        <f t="shared" si="81"/>
        <v>0</v>
      </c>
      <c r="F555">
        <f t="shared" si="82"/>
        <v>0</v>
      </c>
      <c r="G555" s="188">
        <f t="shared" si="83"/>
        <v>41863789.117750973</v>
      </c>
      <c r="H555">
        <f t="shared" si="84"/>
        <v>0</v>
      </c>
      <c r="I555" s="120">
        <f t="shared" si="85"/>
        <v>97469544.215582341</v>
      </c>
      <c r="J555" s="129">
        <f t="shared" si="86"/>
        <v>0</v>
      </c>
      <c r="K555" s="188">
        <f t="shared" si="87"/>
        <v>51131414.967389531</v>
      </c>
      <c r="L555">
        <f t="shared" si="88"/>
        <v>0</v>
      </c>
      <c r="M555" s="120">
        <f t="shared" si="89"/>
        <v>88201918.365943789</v>
      </c>
      <c r="N555" s="129">
        <f t="shared" si="90"/>
        <v>0</v>
      </c>
      <c r="O555" s="188">
        <f t="shared" si="91"/>
        <v>60399040.81702809</v>
      </c>
      <c r="P555">
        <f t="shared" si="92"/>
        <v>2.543595606930849E-8</v>
      </c>
      <c r="Q555" s="120">
        <f t="shared" si="95"/>
        <v>78934292.516305223</v>
      </c>
      <c r="R555" s="129">
        <f t="shared" si="93"/>
        <v>0</v>
      </c>
    </row>
    <row r="556" spans="2:18" x14ac:dyDescent="0.3">
      <c r="B556" s="157">
        <v>379</v>
      </c>
      <c r="C556" s="170">
        <f t="shared" si="94"/>
        <v>60240000</v>
      </c>
      <c r="D556">
        <f t="shared" si="80"/>
        <v>2.5661231732647962E-8</v>
      </c>
      <c r="E556" s="120">
        <f t="shared" si="81"/>
        <v>0</v>
      </c>
      <c r="F556">
        <f t="shared" si="82"/>
        <v>0</v>
      </c>
      <c r="G556" s="188">
        <f t="shared" si="83"/>
        <v>41863789.117750973</v>
      </c>
      <c r="H556">
        <f t="shared" si="84"/>
        <v>0</v>
      </c>
      <c r="I556" s="120">
        <f t="shared" si="85"/>
        <v>97469544.215582341</v>
      </c>
      <c r="J556" s="129">
        <f t="shared" si="86"/>
        <v>0</v>
      </c>
      <c r="K556" s="188">
        <f t="shared" si="87"/>
        <v>51131414.967389531</v>
      </c>
      <c r="L556">
        <f t="shared" si="88"/>
        <v>0</v>
      </c>
      <c r="M556" s="120">
        <f t="shared" si="89"/>
        <v>88201918.365943789</v>
      </c>
      <c r="N556" s="129">
        <f t="shared" si="90"/>
        <v>0</v>
      </c>
      <c r="O556" s="188">
        <f t="shared" si="91"/>
        <v>60399040.81702809</v>
      </c>
      <c r="P556">
        <f t="shared" si="92"/>
        <v>2.5661231732647962E-8</v>
      </c>
      <c r="Q556" s="120">
        <f t="shared" si="95"/>
        <v>78934292.516305223</v>
      </c>
      <c r="R556" s="129">
        <f t="shared" si="93"/>
        <v>0</v>
      </c>
    </row>
    <row r="557" spans="2:18" x14ac:dyDescent="0.3">
      <c r="B557" s="157">
        <v>380</v>
      </c>
      <c r="C557" s="170">
        <f t="shared" si="94"/>
        <v>60320000</v>
      </c>
      <c r="D557">
        <f t="shared" si="80"/>
        <v>2.5886573561945171E-8</v>
      </c>
      <c r="E557" s="120">
        <f t="shared" si="81"/>
        <v>0</v>
      </c>
      <c r="F557">
        <f t="shared" si="82"/>
        <v>0</v>
      </c>
      <c r="G557" s="188">
        <f t="shared" si="83"/>
        <v>41863789.117750973</v>
      </c>
      <c r="H557">
        <f t="shared" si="84"/>
        <v>0</v>
      </c>
      <c r="I557" s="120">
        <f t="shared" si="85"/>
        <v>97469544.215582341</v>
      </c>
      <c r="J557" s="129">
        <f t="shared" si="86"/>
        <v>0</v>
      </c>
      <c r="K557" s="188">
        <f t="shared" si="87"/>
        <v>51131414.967389531</v>
      </c>
      <c r="L557">
        <f t="shared" si="88"/>
        <v>0</v>
      </c>
      <c r="M557" s="120">
        <f t="shared" si="89"/>
        <v>88201918.365943789</v>
      </c>
      <c r="N557" s="129">
        <f t="shared" si="90"/>
        <v>0</v>
      </c>
      <c r="O557" s="188">
        <f t="shared" si="91"/>
        <v>60399040.81702809</v>
      </c>
      <c r="P557">
        <f t="shared" si="92"/>
        <v>2.5886573561945171E-8</v>
      </c>
      <c r="Q557" s="120">
        <f t="shared" si="95"/>
        <v>78934292.516305223</v>
      </c>
      <c r="R557" s="129">
        <f t="shared" si="93"/>
        <v>0</v>
      </c>
    </row>
    <row r="558" spans="2:18" x14ac:dyDescent="0.3">
      <c r="B558" s="157">
        <v>381</v>
      </c>
      <c r="C558" s="170">
        <f t="shared" si="94"/>
        <v>60400000</v>
      </c>
      <c r="D558">
        <f t="shared" si="80"/>
        <v>2.6111948409398359E-8</v>
      </c>
      <c r="E558" s="120">
        <f t="shared" si="81"/>
        <v>0</v>
      </c>
      <c r="F558">
        <f t="shared" si="82"/>
        <v>0</v>
      </c>
      <c r="G558" s="188">
        <f t="shared" si="83"/>
        <v>41863789.117750973</v>
      </c>
      <c r="H558">
        <f t="shared" si="84"/>
        <v>0</v>
      </c>
      <c r="I558" s="120">
        <f t="shared" si="85"/>
        <v>97469544.215582341</v>
      </c>
      <c r="J558" s="129">
        <f t="shared" si="86"/>
        <v>0</v>
      </c>
      <c r="K558" s="188">
        <f t="shared" si="87"/>
        <v>51131414.967389531</v>
      </c>
      <c r="L558">
        <f t="shared" si="88"/>
        <v>0</v>
      </c>
      <c r="M558" s="120">
        <f t="shared" si="89"/>
        <v>88201918.365943789</v>
      </c>
      <c r="N558" s="129">
        <f t="shared" si="90"/>
        <v>0</v>
      </c>
      <c r="O558" s="188">
        <f t="shared" si="91"/>
        <v>60399040.81702809</v>
      </c>
      <c r="P558">
        <f t="shared" si="92"/>
        <v>0</v>
      </c>
      <c r="Q558" s="120">
        <f t="shared" si="95"/>
        <v>78934292.516305223</v>
      </c>
      <c r="R558" s="129">
        <f t="shared" si="93"/>
        <v>0</v>
      </c>
    </row>
    <row r="559" spans="2:18" x14ac:dyDescent="0.3">
      <c r="B559" s="157">
        <v>382</v>
      </c>
      <c r="C559" s="170">
        <f t="shared" si="94"/>
        <v>60480000</v>
      </c>
      <c r="D559">
        <f t="shared" si="80"/>
        <v>2.6337322829959598E-8</v>
      </c>
      <c r="E559" s="120">
        <f t="shared" si="81"/>
        <v>0</v>
      </c>
      <c r="F559">
        <f t="shared" si="82"/>
        <v>0</v>
      </c>
      <c r="G559" s="188">
        <f t="shared" si="83"/>
        <v>41863789.117750973</v>
      </c>
      <c r="H559">
        <f t="shared" si="84"/>
        <v>0</v>
      </c>
      <c r="I559" s="120">
        <f t="shared" si="85"/>
        <v>97469544.215582341</v>
      </c>
      <c r="J559" s="129">
        <f t="shared" si="86"/>
        <v>0</v>
      </c>
      <c r="K559" s="188">
        <f t="shared" si="87"/>
        <v>51131414.967389531</v>
      </c>
      <c r="L559">
        <f t="shared" si="88"/>
        <v>0</v>
      </c>
      <c r="M559" s="120">
        <f t="shared" si="89"/>
        <v>88201918.365943789</v>
      </c>
      <c r="N559" s="129">
        <f t="shared" si="90"/>
        <v>0</v>
      </c>
      <c r="O559" s="188">
        <f t="shared" si="91"/>
        <v>60399040.81702809</v>
      </c>
      <c r="P559">
        <f t="shared" si="92"/>
        <v>0</v>
      </c>
      <c r="Q559" s="120">
        <f t="shared" si="95"/>
        <v>78934292.516305223</v>
      </c>
      <c r="R559" s="129">
        <f t="shared" si="93"/>
        <v>0</v>
      </c>
    </row>
    <row r="560" spans="2:18" x14ac:dyDescent="0.3">
      <c r="B560" s="157">
        <v>383</v>
      </c>
      <c r="C560" s="170">
        <f t="shared" si="94"/>
        <v>60560000</v>
      </c>
      <c r="D560">
        <f t="shared" si="80"/>
        <v>2.6562663088758365E-8</v>
      </c>
      <c r="E560" s="120">
        <f t="shared" si="81"/>
        <v>0</v>
      </c>
      <c r="F560">
        <f t="shared" si="82"/>
        <v>0</v>
      </c>
      <c r="G560" s="188">
        <f t="shared" si="83"/>
        <v>41863789.117750973</v>
      </c>
      <c r="H560">
        <f t="shared" si="84"/>
        <v>0</v>
      </c>
      <c r="I560" s="120">
        <f t="shared" si="85"/>
        <v>97469544.215582341</v>
      </c>
      <c r="J560" s="129">
        <f t="shared" si="86"/>
        <v>0</v>
      </c>
      <c r="K560" s="188">
        <f t="shared" si="87"/>
        <v>51131414.967389531</v>
      </c>
      <c r="L560">
        <f t="shared" si="88"/>
        <v>0</v>
      </c>
      <c r="M560" s="120">
        <f t="shared" si="89"/>
        <v>88201918.365943789</v>
      </c>
      <c r="N560" s="129">
        <f t="shared" si="90"/>
        <v>0</v>
      </c>
      <c r="O560" s="188">
        <f t="shared" si="91"/>
        <v>60399040.81702809</v>
      </c>
      <c r="P560">
        <f t="shared" si="92"/>
        <v>0</v>
      </c>
      <c r="Q560" s="120">
        <f t="shared" si="95"/>
        <v>78934292.516305223</v>
      </c>
      <c r="R560" s="129">
        <f t="shared" si="93"/>
        <v>0</v>
      </c>
    </row>
    <row r="561" spans="2:18" x14ac:dyDescent="0.3">
      <c r="B561" s="157">
        <v>384</v>
      </c>
      <c r="C561" s="170">
        <f t="shared" si="94"/>
        <v>60640000</v>
      </c>
      <c r="D561">
        <f t="shared" si="80"/>
        <v>2.6787935168697862E-8</v>
      </c>
      <c r="E561" s="120">
        <f t="shared" si="81"/>
        <v>0</v>
      </c>
      <c r="F561">
        <f t="shared" si="82"/>
        <v>0</v>
      </c>
      <c r="G561" s="188">
        <f t="shared" si="83"/>
        <v>41863789.117750973</v>
      </c>
      <c r="H561">
        <f t="shared" si="84"/>
        <v>0</v>
      </c>
      <c r="I561" s="120">
        <f t="shared" si="85"/>
        <v>97469544.215582341</v>
      </c>
      <c r="J561" s="129">
        <f t="shared" si="86"/>
        <v>0</v>
      </c>
      <c r="K561" s="188">
        <f t="shared" si="87"/>
        <v>51131414.967389531</v>
      </c>
      <c r="L561">
        <f t="shared" si="88"/>
        <v>0</v>
      </c>
      <c r="M561" s="120">
        <f t="shared" si="89"/>
        <v>88201918.365943789</v>
      </c>
      <c r="N561" s="129">
        <f t="shared" si="90"/>
        <v>0</v>
      </c>
      <c r="O561" s="188">
        <f t="shared" si="91"/>
        <v>60399040.81702809</v>
      </c>
      <c r="P561">
        <f t="shared" si="92"/>
        <v>0</v>
      </c>
      <c r="Q561" s="120">
        <f t="shared" si="95"/>
        <v>78934292.516305223</v>
      </c>
      <c r="R561" s="129">
        <f t="shared" si="93"/>
        <v>0</v>
      </c>
    </row>
    <row r="562" spans="2:18" x14ac:dyDescent="0.3">
      <c r="B562" s="157">
        <v>385</v>
      </c>
      <c r="C562" s="170">
        <f t="shared" si="94"/>
        <v>60720000</v>
      </c>
      <c r="D562">
        <f t="shared" ref="D562:D625" si="96">_xlfn.NORM.DIST(C562,$C$153,$C$154,FALSE)</f>
        <v>2.7013104778222239E-8</v>
      </c>
      <c r="E562" s="120">
        <f t="shared" ref="E562:E625" si="97">$C$172</f>
        <v>0</v>
      </c>
      <c r="F562">
        <f t="shared" ref="F562:F625" si="98">IF($C$172&gt;$C$171,IF(C562&lt;$C$172,0,D562),IF(C562&gt;$C$172,0,D562))</f>
        <v>0</v>
      </c>
      <c r="G562" s="188">
        <f t="shared" ref="G562:G625" si="99">$H$177</f>
        <v>41863789.117750973</v>
      </c>
      <c r="H562">
        <f t="shared" ref="H562:H625" si="100">IF($H$177&gt;$C$171,IF(C562&lt;$H$177,0,D562),IF(C562&gt;$H$177,0,D562))</f>
        <v>0</v>
      </c>
      <c r="I562" s="120">
        <f t="shared" ref="I562:I625" si="101">$J$177</f>
        <v>97469544.215582341</v>
      </c>
      <c r="J562" s="129">
        <f t="shared" ref="J562:J625" si="102">IF($J$177&gt;$C$171,IF(C562&lt;$J$177,0,D562),IF(C562&gt;$J$177,0,D562))</f>
        <v>0</v>
      </c>
      <c r="K562" s="188">
        <f t="shared" ref="K562:K625" si="103">$L$177</f>
        <v>51131414.967389531</v>
      </c>
      <c r="L562">
        <f t="shared" ref="L562:L625" si="104">IF($L$177&gt;$C$171,IF(C562&lt;$L$177,0,D562),IF(C562&gt;$L$177,0,D562))</f>
        <v>0</v>
      </c>
      <c r="M562" s="120">
        <f t="shared" ref="M562:M625" si="105">$N$177</f>
        <v>88201918.365943789</v>
      </c>
      <c r="N562" s="129">
        <f t="shared" ref="N562:N625" si="106">IF($N$177&gt;$C$171,IF(C562&lt;$N$177,0,D562),IF(C562&gt;$N$177,0,D562))</f>
        <v>0</v>
      </c>
      <c r="O562" s="188">
        <f t="shared" ref="O562:O625" si="107">$P$177</f>
        <v>60399040.81702809</v>
      </c>
      <c r="P562">
        <f t="shared" ref="P562:P625" si="108">IF($P$177&gt;$C$171,IF(C562&lt;$P$177,0,D562),IF(C562&gt;$P$177,0,D562))</f>
        <v>0</v>
      </c>
      <c r="Q562" s="120">
        <f t="shared" si="95"/>
        <v>78934292.516305223</v>
      </c>
      <c r="R562" s="129">
        <f t="shared" ref="R562:R625" si="109">IF($R$177&gt;$C$171,IF(C562&lt;$R$177,0,D562),IF(C562&gt;$R$177,0,D562))</f>
        <v>0</v>
      </c>
    </row>
    <row r="563" spans="2:18" x14ac:dyDescent="0.3">
      <c r="B563" s="157">
        <v>386</v>
      </c>
      <c r="C563" s="170">
        <f t="shared" ref="C563:C626" si="110">C562+$C$173</f>
        <v>60800000</v>
      </c>
      <c r="D563">
        <f t="shared" si="96"/>
        <v>2.7238137359252646E-8</v>
      </c>
      <c r="E563" s="120">
        <f t="shared" si="97"/>
        <v>0</v>
      </c>
      <c r="F563">
        <f t="shared" si="98"/>
        <v>0</v>
      </c>
      <c r="G563" s="188">
        <f t="shared" si="99"/>
        <v>41863789.117750973</v>
      </c>
      <c r="H563">
        <f t="shared" si="100"/>
        <v>0</v>
      </c>
      <c r="I563" s="120">
        <f t="shared" si="101"/>
        <v>97469544.215582341</v>
      </c>
      <c r="J563" s="129">
        <f t="shared" si="102"/>
        <v>0</v>
      </c>
      <c r="K563" s="188">
        <f t="shared" si="103"/>
        <v>51131414.967389531</v>
      </c>
      <c r="L563">
        <f t="shared" si="104"/>
        <v>0</v>
      </c>
      <c r="M563" s="120">
        <f t="shared" si="105"/>
        <v>88201918.365943789</v>
      </c>
      <c r="N563" s="129">
        <f t="shared" si="106"/>
        <v>0</v>
      </c>
      <c r="O563" s="188">
        <f t="shared" si="107"/>
        <v>60399040.81702809</v>
      </c>
      <c r="P563">
        <f t="shared" si="108"/>
        <v>0</v>
      </c>
      <c r="Q563" s="120">
        <f t="shared" ref="Q563:Q626" si="111">$R$177</f>
        <v>78934292.516305223</v>
      </c>
      <c r="R563" s="129">
        <f t="shared" si="109"/>
        <v>0</v>
      </c>
    </row>
    <row r="564" spans="2:18" x14ac:dyDescent="0.3">
      <c r="B564" s="157">
        <v>387</v>
      </c>
      <c r="C564" s="170">
        <f t="shared" si="110"/>
        <v>60880000</v>
      </c>
      <c r="D564">
        <f t="shared" si="96"/>
        <v>2.7462998095290021E-8</v>
      </c>
      <c r="E564" s="120">
        <f t="shared" si="97"/>
        <v>0</v>
      </c>
      <c r="F564">
        <f t="shared" si="98"/>
        <v>0</v>
      </c>
      <c r="G564" s="188">
        <f t="shared" si="99"/>
        <v>41863789.117750973</v>
      </c>
      <c r="H564">
        <f t="shared" si="100"/>
        <v>0</v>
      </c>
      <c r="I564" s="120">
        <f t="shared" si="101"/>
        <v>97469544.215582341</v>
      </c>
      <c r="J564" s="129">
        <f t="shared" si="102"/>
        <v>0</v>
      </c>
      <c r="K564" s="188">
        <f t="shared" si="103"/>
        <v>51131414.967389531</v>
      </c>
      <c r="L564">
        <f t="shared" si="104"/>
        <v>0</v>
      </c>
      <c r="M564" s="120">
        <f t="shared" si="105"/>
        <v>88201918.365943789</v>
      </c>
      <c r="N564" s="129">
        <f t="shared" si="106"/>
        <v>0</v>
      </c>
      <c r="O564" s="188">
        <f t="shared" si="107"/>
        <v>60399040.81702809</v>
      </c>
      <c r="P564">
        <f t="shared" si="108"/>
        <v>0</v>
      </c>
      <c r="Q564" s="120">
        <f t="shared" si="111"/>
        <v>78934292.516305223</v>
      </c>
      <c r="R564" s="129">
        <f t="shared" si="109"/>
        <v>0</v>
      </c>
    </row>
    <row r="565" spans="2:18" x14ac:dyDescent="0.3">
      <c r="B565" s="157">
        <v>388</v>
      </c>
      <c r="C565" s="170">
        <f t="shared" si="110"/>
        <v>60960000</v>
      </c>
      <c r="D565">
        <f t="shared" si="96"/>
        <v>2.7687651919682342E-8</v>
      </c>
      <c r="E565" s="120">
        <f t="shared" si="97"/>
        <v>0</v>
      </c>
      <c r="F565">
        <f t="shared" si="98"/>
        <v>0</v>
      </c>
      <c r="G565" s="188">
        <f t="shared" si="99"/>
        <v>41863789.117750973</v>
      </c>
      <c r="H565">
        <f t="shared" si="100"/>
        <v>0</v>
      </c>
      <c r="I565" s="120">
        <f t="shared" si="101"/>
        <v>97469544.215582341</v>
      </c>
      <c r="J565" s="129">
        <f t="shared" si="102"/>
        <v>0</v>
      </c>
      <c r="K565" s="188">
        <f t="shared" si="103"/>
        <v>51131414.967389531</v>
      </c>
      <c r="L565">
        <f t="shared" si="104"/>
        <v>0</v>
      </c>
      <c r="M565" s="120">
        <f t="shared" si="105"/>
        <v>88201918.365943789</v>
      </c>
      <c r="N565" s="129">
        <f t="shared" si="106"/>
        <v>0</v>
      </c>
      <c r="O565" s="188">
        <f t="shared" si="107"/>
        <v>60399040.81702809</v>
      </c>
      <c r="P565">
        <f t="shared" si="108"/>
        <v>0</v>
      </c>
      <c r="Q565" s="120">
        <f t="shared" si="111"/>
        <v>78934292.516305223</v>
      </c>
      <c r="R565" s="129">
        <f t="shared" si="109"/>
        <v>0</v>
      </c>
    </row>
    <row r="566" spans="2:18" x14ac:dyDescent="0.3">
      <c r="B566" s="157">
        <v>389</v>
      </c>
      <c r="C566" s="170">
        <f t="shared" si="110"/>
        <v>61040000</v>
      </c>
      <c r="D566">
        <f t="shared" si="96"/>
        <v>2.7912063524054023E-8</v>
      </c>
      <c r="E566" s="120">
        <f t="shared" si="97"/>
        <v>0</v>
      </c>
      <c r="F566">
        <f t="shared" si="98"/>
        <v>0</v>
      </c>
      <c r="G566" s="188">
        <f t="shared" si="99"/>
        <v>41863789.117750973</v>
      </c>
      <c r="H566">
        <f t="shared" si="100"/>
        <v>0</v>
      </c>
      <c r="I566" s="120">
        <f t="shared" si="101"/>
        <v>97469544.215582341</v>
      </c>
      <c r="J566" s="129">
        <f t="shared" si="102"/>
        <v>0</v>
      </c>
      <c r="K566" s="188">
        <f t="shared" si="103"/>
        <v>51131414.967389531</v>
      </c>
      <c r="L566">
        <f t="shared" si="104"/>
        <v>0</v>
      </c>
      <c r="M566" s="120">
        <f t="shared" si="105"/>
        <v>88201918.365943789</v>
      </c>
      <c r="N566" s="129">
        <f t="shared" si="106"/>
        <v>0</v>
      </c>
      <c r="O566" s="188">
        <f t="shared" si="107"/>
        <v>60399040.81702809</v>
      </c>
      <c r="P566">
        <f t="shared" si="108"/>
        <v>0</v>
      </c>
      <c r="Q566" s="120">
        <f t="shared" si="111"/>
        <v>78934292.516305223</v>
      </c>
      <c r="R566" s="129">
        <f t="shared" si="109"/>
        <v>0</v>
      </c>
    </row>
    <row r="567" spans="2:18" x14ac:dyDescent="0.3">
      <c r="B567" s="157">
        <v>390</v>
      </c>
      <c r="C567" s="170">
        <f t="shared" si="110"/>
        <v>61120000</v>
      </c>
      <c r="D567">
        <f t="shared" si="96"/>
        <v>2.8136197366894966E-8</v>
      </c>
      <c r="E567" s="120">
        <f t="shared" si="97"/>
        <v>0</v>
      </c>
      <c r="F567">
        <f t="shared" si="98"/>
        <v>0</v>
      </c>
      <c r="G567" s="188">
        <f t="shared" si="99"/>
        <v>41863789.117750973</v>
      </c>
      <c r="H567">
        <f t="shared" si="100"/>
        <v>0</v>
      </c>
      <c r="I567" s="120">
        <f t="shared" si="101"/>
        <v>97469544.215582341</v>
      </c>
      <c r="J567" s="129">
        <f t="shared" si="102"/>
        <v>0</v>
      </c>
      <c r="K567" s="188">
        <f t="shared" si="103"/>
        <v>51131414.967389531</v>
      </c>
      <c r="L567">
        <f t="shared" si="104"/>
        <v>0</v>
      </c>
      <c r="M567" s="120">
        <f t="shared" si="105"/>
        <v>88201918.365943789</v>
      </c>
      <c r="N567" s="129">
        <f t="shared" si="106"/>
        <v>0</v>
      </c>
      <c r="O567" s="188">
        <f t="shared" si="107"/>
        <v>60399040.81702809</v>
      </c>
      <c r="P567">
        <f t="shared" si="108"/>
        <v>0</v>
      </c>
      <c r="Q567" s="120">
        <f t="shared" si="111"/>
        <v>78934292.516305223</v>
      </c>
      <c r="R567" s="129">
        <f t="shared" si="109"/>
        <v>0</v>
      </c>
    </row>
    <row r="568" spans="2:18" x14ac:dyDescent="0.3">
      <c r="B568" s="157">
        <v>391</v>
      </c>
      <c r="C568" s="170">
        <f t="shared" si="110"/>
        <v>61200000</v>
      </c>
      <c r="D568">
        <f t="shared" si="96"/>
        <v>2.8360017682306853E-8</v>
      </c>
      <c r="E568" s="120">
        <f t="shared" si="97"/>
        <v>0</v>
      </c>
      <c r="F568">
        <f t="shared" si="98"/>
        <v>0</v>
      </c>
      <c r="G568" s="188">
        <f t="shared" si="99"/>
        <v>41863789.117750973</v>
      </c>
      <c r="H568">
        <f t="shared" si="100"/>
        <v>0</v>
      </c>
      <c r="I568" s="120">
        <f t="shared" si="101"/>
        <v>97469544.215582341</v>
      </c>
      <c r="J568" s="129">
        <f t="shared" si="102"/>
        <v>0</v>
      </c>
      <c r="K568" s="188">
        <f t="shared" si="103"/>
        <v>51131414.967389531</v>
      </c>
      <c r="L568">
        <f t="shared" si="104"/>
        <v>0</v>
      </c>
      <c r="M568" s="120">
        <f t="shared" si="105"/>
        <v>88201918.365943789</v>
      </c>
      <c r="N568" s="129">
        <f t="shared" si="106"/>
        <v>0</v>
      </c>
      <c r="O568" s="188">
        <f t="shared" si="107"/>
        <v>60399040.81702809</v>
      </c>
      <c r="P568">
        <f t="shared" si="108"/>
        <v>0</v>
      </c>
      <c r="Q568" s="120">
        <f t="shared" si="111"/>
        <v>78934292.516305223</v>
      </c>
      <c r="R568" s="129">
        <f t="shared" si="109"/>
        <v>0</v>
      </c>
    </row>
    <row r="569" spans="2:18" x14ac:dyDescent="0.3">
      <c r="B569" s="157">
        <v>392</v>
      </c>
      <c r="C569" s="170">
        <f t="shared" si="110"/>
        <v>61280000</v>
      </c>
      <c r="D569">
        <f t="shared" si="96"/>
        <v>2.8583488488903809E-8</v>
      </c>
      <c r="E569" s="120">
        <f t="shared" si="97"/>
        <v>0</v>
      </c>
      <c r="F569">
        <f t="shared" si="98"/>
        <v>0</v>
      </c>
      <c r="G569" s="188">
        <f t="shared" si="99"/>
        <v>41863789.117750973</v>
      </c>
      <c r="H569">
        <f t="shared" si="100"/>
        <v>0</v>
      </c>
      <c r="I569" s="120">
        <f t="shared" si="101"/>
        <v>97469544.215582341</v>
      </c>
      <c r="J569" s="129">
        <f t="shared" si="102"/>
        <v>0</v>
      </c>
      <c r="K569" s="188">
        <f t="shared" si="103"/>
        <v>51131414.967389531</v>
      </c>
      <c r="L569">
        <f t="shared" si="104"/>
        <v>0</v>
      </c>
      <c r="M569" s="120">
        <f t="shared" si="105"/>
        <v>88201918.365943789</v>
      </c>
      <c r="N569" s="129">
        <f t="shared" si="106"/>
        <v>0</v>
      </c>
      <c r="O569" s="188">
        <f t="shared" si="107"/>
        <v>60399040.81702809</v>
      </c>
      <c r="P569">
        <f t="shared" si="108"/>
        <v>0</v>
      </c>
      <c r="Q569" s="120">
        <f t="shared" si="111"/>
        <v>78934292.516305223</v>
      </c>
      <c r="R569" s="129">
        <f t="shared" si="109"/>
        <v>0</v>
      </c>
    </row>
    <row r="570" spans="2:18" x14ac:dyDescent="0.3">
      <c r="B570" s="157">
        <v>393</v>
      </c>
      <c r="C570" s="170">
        <f t="shared" si="110"/>
        <v>61360000</v>
      </c>
      <c r="D570">
        <f t="shared" si="96"/>
        <v>2.8806573598864871E-8</v>
      </c>
      <c r="E570" s="120">
        <f t="shared" si="97"/>
        <v>0</v>
      </c>
      <c r="F570">
        <f t="shared" si="98"/>
        <v>0</v>
      </c>
      <c r="G570" s="188">
        <f t="shared" si="99"/>
        <v>41863789.117750973</v>
      </c>
      <c r="H570">
        <f t="shared" si="100"/>
        <v>0</v>
      </c>
      <c r="I570" s="120">
        <f t="shared" si="101"/>
        <v>97469544.215582341</v>
      </c>
      <c r="J570" s="129">
        <f t="shared" si="102"/>
        <v>0</v>
      </c>
      <c r="K570" s="188">
        <f t="shared" si="103"/>
        <v>51131414.967389531</v>
      </c>
      <c r="L570">
        <f t="shared" si="104"/>
        <v>0</v>
      </c>
      <c r="M570" s="120">
        <f t="shared" si="105"/>
        <v>88201918.365943789</v>
      </c>
      <c r="N570" s="129">
        <f t="shared" si="106"/>
        <v>0</v>
      </c>
      <c r="O570" s="188">
        <f t="shared" si="107"/>
        <v>60399040.81702809</v>
      </c>
      <c r="P570">
        <f t="shared" si="108"/>
        <v>0</v>
      </c>
      <c r="Q570" s="120">
        <f t="shared" si="111"/>
        <v>78934292.516305223</v>
      </c>
      <c r="R570" s="129">
        <f t="shared" si="109"/>
        <v>0</v>
      </c>
    </row>
    <row r="571" spans="2:18" x14ac:dyDescent="0.3">
      <c r="B571" s="157">
        <v>394</v>
      </c>
      <c r="C571" s="170">
        <f t="shared" si="110"/>
        <v>61440000</v>
      </c>
      <c r="D571">
        <f t="shared" si="96"/>
        <v>2.9029236627135327E-8</v>
      </c>
      <c r="E571" s="120">
        <f t="shared" si="97"/>
        <v>0</v>
      </c>
      <c r="F571">
        <f t="shared" si="98"/>
        <v>0</v>
      </c>
      <c r="G571" s="188">
        <f t="shared" si="99"/>
        <v>41863789.117750973</v>
      </c>
      <c r="H571">
        <f t="shared" si="100"/>
        <v>0</v>
      </c>
      <c r="I571" s="120">
        <f t="shared" si="101"/>
        <v>97469544.215582341</v>
      </c>
      <c r="J571" s="129">
        <f t="shared" si="102"/>
        <v>0</v>
      </c>
      <c r="K571" s="188">
        <f t="shared" si="103"/>
        <v>51131414.967389531</v>
      </c>
      <c r="L571">
        <f t="shared" si="104"/>
        <v>0</v>
      </c>
      <c r="M571" s="120">
        <f t="shared" si="105"/>
        <v>88201918.365943789</v>
      </c>
      <c r="N571" s="129">
        <f t="shared" si="106"/>
        <v>0</v>
      </c>
      <c r="O571" s="188">
        <f t="shared" si="107"/>
        <v>60399040.81702809</v>
      </c>
      <c r="P571">
        <f t="shared" si="108"/>
        <v>0</v>
      </c>
      <c r="Q571" s="120">
        <f t="shared" si="111"/>
        <v>78934292.516305223</v>
      </c>
      <c r="R571" s="129">
        <f t="shared" si="109"/>
        <v>0</v>
      </c>
    </row>
    <row r="572" spans="2:18" x14ac:dyDescent="0.3">
      <c r="B572" s="157">
        <v>395</v>
      </c>
      <c r="C572" s="170">
        <f t="shared" si="110"/>
        <v>61520000</v>
      </c>
      <c r="D572">
        <f t="shared" si="96"/>
        <v>2.9251441000773999E-8</v>
      </c>
      <c r="E572" s="120">
        <f t="shared" si="97"/>
        <v>0</v>
      </c>
      <c r="F572">
        <f t="shared" si="98"/>
        <v>0</v>
      </c>
      <c r="G572" s="188">
        <f t="shared" si="99"/>
        <v>41863789.117750973</v>
      </c>
      <c r="H572">
        <f t="shared" si="100"/>
        <v>0</v>
      </c>
      <c r="I572" s="120">
        <f t="shared" si="101"/>
        <v>97469544.215582341</v>
      </c>
      <c r="J572" s="129">
        <f t="shared" si="102"/>
        <v>0</v>
      </c>
      <c r="K572" s="188">
        <f t="shared" si="103"/>
        <v>51131414.967389531</v>
      </c>
      <c r="L572">
        <f t="shared" si="104"/>
        <v>0</v>
      </c>
      <c r="M572" s="120">
        <f t="shared" si="105"/>
        <v>88201918.365943789</v>
      </c>
      <c r="N572" s="129">
        <f t="shared" si="106"/>
        <v>0</v>
      </c>
      <c r="O572" s="188">
        <f t="shared" si="107"/>
        <v>60399040.81702809</v>
      </c>
      <c r="P572">
        <f t="shared" si="108"/>
        <v>0</v>
      </c>
      <c r="Q572" s="120">
        <f t="shared" si="111"/>
        <v>78934292.516305223</v>
      </c>
      <c r="R572" s="129">
        <f t="shared" si="109"/>
        <v>0</v>
      </c>
    </row>
    <row r="573" spans="2:18" x14ac:dyDescent="0.3">
      <c r="B573" s="157">
        <v>396</v>
      </c>
      <c r="C573" s="170">
        <f t="shared" si="110"/>
        <v>61600000</v>
      </c>
      <c r="D573">
        <f t="shared" si="96"/>
        <v>2.9473149968443311E-8</v>
      </c>
      <c r="E573" s="120">
        <f t="shared" si="97"/>
        <v>0</v>
      </c>
      <c r="F573">
        <f t="shared" si="98"/>
        <v>0</v>
      </c>
      <c r="G573" s="188">
        <f t="shared" si="99"/>
        <v>41863789.117750973</v>
      </c>
      <c r="H573">
        <f t="shared" si="100"/>
        <v>0</v>
      </c>
      <c r="I573" s="120">
        <f t="shared" si="101"/>
        <v>97469544.215582341</v>
      </c>
      <c r="J573" s="129">
        <f t="shared" si="102"/>
        <v>0</v>
      </c>
      <c r="K573" s="188">
        <f t="shared" si="103"/>
        <v>51131414.967389531</v>
      </c>
      <c r="L573">
        <f t="shared" si="104"/>
        <v>0</v>
      </c>
      <c r="M573" s="120">
        <f t="shared" si="105"/>
        <v>88201918.365943789</v>
      </c>
      <c r="N573" s="129">
        <f t="shared" si="106"/>
        <v>0</v>
      </c>
      <c r="O573" s="188">
        <f t="shared" si="107"/>
        <v>60399040.81702809</v>
      </c>
      <c r="P573">
        <f t="shared" si="108"/>
        <v>0</v>
      </c>
      <c r="Q573" s="120">
        <f t="shared" si="111"/>
        <v>78934292.516305223</v>
      </c>
      <c r="R573" s="129">
        <f t="shared" si="109"/>
        <v>0</v>
      </c>
    </row>
    <row r="574" spans="2:18" x14ac:dyDescent="0.3">
      <c r="B574" s="157">
        <v>397</v>
      </c>
      <c r="C574" s="170">
        <f t="shared" si="110"/>
        <v>61680000</v>
      </c>
      <c r="D574">
        <f t="shared" si="96"/>
        <v>2.9694326610039199E-8</v>
      </c>
      <c r="E574" s="120">
        <f t="shared" si="97"/>
        <v>0</v>
      </c>
      <c r="F574">
        <f t="shared" si="98"/>
        <v>0</v>
      </c>
      <c r="G574" s="188">
        <f t="shared" si="99"/>
        <v>41863789.117750973</v>
      </c>
      <c r="H574">
        <f t="shared" si="100"/>
        <v>0</v>
      </c>
      <c r="I574" s="120">
        <f t="shared" si="101"/>
        <v>97469544.215582341</v>
      </c>
      <c r="J574" s="129">
        <f t="shared" si="102"/>
        <v>0</v>
      </c>
      <c r="K574" s="188">
        <f t="shared" si="103"/>
        <v>51131414.967389531</v>
      </c>
      <c r="L574">
        <f t="shared" si="104"/>
        <v>0</v>
      </c>
      <c r="M574" s="120">
        <f t="shared" si="105"/>
        <v>88201918.365943789</v>
      </c>
      <c r="N574" s="129">
        <f t="shared" si="106"/>
        <v>0</v>
      </c>
      <c r="O574" s="188">
        <f t="shared" si="107"/>
        <v>60399040.81702809</v>
      </c>
      <c r="P574">
        <f t="shared" si="108"/>
        <v>0</v>
      </c>
      <c r="Q574" s="120">
        <f t="shared" si="111"/>
        <v>78934292.516305223</v>
      </c>
      <c r="R574" s="129">
        <f t="shared" si="109"/>
        <v>0</v>
      </c>
    </row>
    <row r="575" spans="2:18" x14ac:dyDescent="0.3">
      <c r="B575" s="157">
        <v>398</v>
      </c>
      <c r="C575" s="170">
        <f t="shared" si="110"/>
        <v>61760000</v>
      </c>
      <c r="D575">
        <f t="shared" si="96"/>
        <v>2.9914933846457344E-8</v>
      </c>
      <c r="E575" s="120">
        <f t="shared" si="97"/>
        <v>0</v>
      </c>
      <c r="F575">
        <f t="shared" si="98"/>
        <v>0</v>
      </c>
      <c r="G575" s="188">
        <f t="shared" si="99"/>
        <v>41863789.117750973</v>
      </c>
      <c r="H575">
        <f t="shared" si="100"/>
        <v>0</v>
      </c>
      <c r="I575" s="120">
        <f t="shared" si="101"/>
        <v>97469544.215582341</v>
      </c>
      <c r="J575" s="129">
        <f t="shared" si="102"/>
        <v>0</v>
      </c>
      <c r="K575" s="188">
        <f t="shared" si="103"/>
        <v>51131414.967389531</v>
      </c>
      <c r="L575">
        <f t="shared" si="104"/>
        <v>0</v>
      </c>
      <c r="M575" s="120">
        <f t="shared" si="105"/>
        <v>88201918.365943789</v>
      </c>
      <c r="N575" s="129">
        <f t="shared" si="106"/>
        <v>0</v>
      </c>
      <c r="O575" s="188">
        <f t="shared" si="107"/>
        <v>60399040.81702809</v>
      </c>
      <c r="P575">
        <f t="shared" si="108"/>
        <v>0</v>
      </c>
      <c r="Q575" s="120">
        <f t="shared" si="111"/>
        <v>78934292.516305223</v>
      </c>
      <c r="R575" s="129">
        <f t="shared" si="109"/>
        <v>0</v>
      </c>
    </row>
    <row r="576" spans="2:18" x14ac:dyDescent="0.3">
      <c r="B576" s="157">
        <v>399</v>
      </c>
      <c r="C576" s="170">
        <f t="shared" si="110"/>
        <v>61840000</v>
      </c>
      <c r="D576">
        <f t="shared" si="96"/>
        <v>3.0134934449492642E-8</v>
      </c>
      <c r="E576" s="120">
        <f t="shared" si="97"/>
        <v>0</v>
      </c>
      <c r="F576">
        <f t="shared" si="98"/>
        <v>0</v>
      </c>
      <c r="G576" s="188">
        <f t="shared" si="99"/>
        <v>41863789.117750973</v>
      </c>
      <c r="H576">
        <f t="shared" si="100"/>
        <v>0</v>
      </c>
      <c r="I576" s="120">
        <f t="shared" si="101"/>
        <v>97469544.215582341</v>
      </c>
      <c r="J576" s="129">
        <f t="shared" si="102"/>
        <v>0</v>
      </c>
      <c r="K576" s="188">
        <f t="shared" si="103"/>
        <v>51131414.967389531</v>
      </c>
      <c r="L576">
        <f t="shared" si="104"/>
        <v>0</v>
      </c>
      <c r="M576" s="120">
        <f t="shared" si="105"/>
        <v>88201918.365943789</v>
      </c>
      <c r="N576" s="129">
        <f t="shared" si="106"/>
        <v>0</v>
      </c>
      <c r="O576" s="188">
        <f t="shared" si="107"/>
        <v>60399040.81702809</v>
      </c>
      <c r="P576">
        <f t="shared" si="108"/>
        <v>0</v>
      </c>
      <c r="Q576" s="120">
        <f t="shared" si="111"/>
        <v>78934292.516305223</v>
      </c>
      <c r="R576" s="129">
        <f t="shared" si="109"/>
        <v>0</v>
      </c>
    </row>
    <row r="577" spans="2:18" x14ac:dyDescent="0.3">
      <c r="B577" s="157">
        <v>400</v>
      </c>
      <c r="C577" s="170">
        <f t="shared" si="110"/>
        <v>61920000</v>
      </c>
      <c r="D577">
        <f t="shared" si="96"/>
        <v>3.035429105186824E-8</v>
      </c>
      <c r="E577" s="120">
        <f t="shared" si="97"/>
        <v>0</v>
      </c>
      <c r="F577">
        <f t="shared" si="98"/>
        <v>0</v>
      </c>
      <c r="G577" s="188">
        <f t="shared" si="99"/>
        <v>41863789.117750973</v>
      </c>
      <c r="H577">
        <f t="shared" si="100"/>
        <v>0</v>
      </c>
      <c r="I577" s="120">
        <f t="shared" si="101"/>
        <v>97469544.215582341</v>
      </c>
      <c r="J577" s="129">
        <f t="shared" si="102"/>
        <v>0</v>
      </c>
      <c r="K577" s="188">
        <f t="shared" si="103"/>
        <v>51131414.967389531</v>
      </c>
      <c r="L577">
        <f t="shared" si="104"/>
        <v>0</v>
      </c>
      <c r="M577" s="120">
        <f t="shared" si="105"/>
        <v>88201918.365943789</v>
      </c>
      <c r="N577" s="129">
        <f t="shared" si="106"/>
        <v>0</v>
      </c>
      <c r="O577" s="188">
        <f t="shared" si="107"/>
        <v>60399040.81702809</v>
      </c>
      <c r="P577">
        <f t="shared" si="108"/>
        <v>0</v>
      </c>
      <c r="Q577" s="120">
        <f t="shared" si="111"/>
        <v>78934292.516305223</v>
      </c>
      <c r="R577" s="129">
        <f t="shared" si="109"/>
        <v>0</v>
      </c>
    </row>
    <row r="578" spans="2:18" x14ac:dyDescent="0.3">
      <c r="B578" s="157">
        <v>401</v>
      </c>
      <c r="C578" s="170">
        <f t="shared" si="110"/>
        <v>62000000</v>
      </c>
      <c r="D578">
        <f t="shared" si="96"/>
        <v>3.0572966157390786E-8</v>
      </c>
      <c r="E578" s="120">
        <f t="shared" si="97"/>
        <v>0</v>
      </c>
      <c r="F578">
        <f t="shared" si="98"/>
        <v>0</v>
      </c>
      <c r="G578" s="188">
        <f t="shared" si="99"/>
        <v>41863789.117750973</v>
      </c>
      <c r="H578">
        <f t="shared" si="100"/>
        <v>0</v>
      </c>
      <c r="I578" s="120">
        <f t="shared" si="101"/>
        <v>97469544.215582341</v>
      </c>
      <c r="J578" s="129">
        <f t="shared" si="102"/>
        <v>0</v>
      </c>
      <c r="K578" s="188">
        <f t="shared" si="103"/>
        <v>51131414.967389531</v>
      </c>
      <c r="L578">
        <f t="shared" si="104"/>
        <v>0</v>
      </c>
      <c r="M578" s="120">
        <f t="shared" si="105"/>
        <v>88201918.365943789</v>
      </c>
      <c r="N578" s="129">
        <f t="shared" si="106"/>
        <v>0</v>
      </c>
      <c r="O578" s="188">
        <f t="shared" si="107"/>
        <v>60399040.81702809</v>
      </c>
      <c r="P578">
        <f t="shared" si="108"/>
        <v>0</v>
      </c>
      <c r="Q578" s="120">
        <f t="shared" si="111"/>
        <v>78934292.516305223</v>
      </c>
      <c r="R578" s="129">
        <f t="shared" si="109"/>
        <v>0</v>
      </c>
    </row>
    <row r="579" spans="2:18" x14ac:dyDescent="0.3">
      <c r="B579" s="157">
        <v>402</v>
      </c>
      <c r="C579" s="170">
        <f t="shared" si="110"/>
        <v>62080000</v>
      </c>
      <c r="D579">
        <f t="shared" si="96"/>
        <v>3.0790922151228113E-8</v>
      </c>
      <c r="E579" s="120">
        <f t="shared" si="97"/>
        <v>0</v>
      </c>
      <c r="F579">
        <f t="shared" si="98"/>
        <v>0</v>
      </c>
      <c r="G579" s="188">
        <f t="shared" si="99"/>
        <v>41863789.117750973</v>
      </c>
      <c r="H579">
        <f t="shared" si="100"/>
        <v>0</v>
      </c>
      <c r="I579" s="120">
        <f t="shared" si="101"/>
        <v>97469544.215582341</v>
      </c>
      <c r="J579" s="129">
        <f t="shared" si="102"/>
        <v>0</v>
      </c>
      <c r="K579" s="188">
        <f t="shared" si="103"/>
        <v>51131414.967389531</v>
      </c>
      <c r="L579">
        <f t="shared" si="104"/>
        <v>0</v>
      </c>
      <c r="M579" s="120">
        <f t="shared" si="105"/>
        <v>88201918.365943789</v>
      </c>
      <c r="N579" s="129">
        <f t="shared" si="106"/>
        <v>0</v>
      </c>
      <c r="O579" s="188">
        <f t="shared" si="107"/>
        <v>60399040.81702809</v>
      </c>
      <c r="P579">
        <f t="shared" si="108"/>
        <v>0</v>
      </c>
      <c r="Q579" s="120">
        <f t="shared" si="111"/>
        <v>78934292.516305223</v>
      </c>
      <c r="R579" s="129">
        <f t="shared" si="109"/>
        <v>0</v>
      </c>
    </row>
    <row r="580" spans="2:18" x14ac:dyDescent="0.3">
      <c r="B580" s="157">
        <v>403</v>
      </c>
      <c r="C580" s="170">
        <f t="shared" si="110"/>
        <v>62160000</v>
      </c>
      <c r="D580">
        <f t="shared" si="96"/>
        <v>3.1008121310305793E-8</v>
      </c>
      <c r="E580" s="120">
        <f t="shared" si="97"/>
        <v>0</v>
      </c>
      <c r="F580">
        <f t="shared" si="98"/>
        <v>0</v>
      </c>
      <c r="G580" s="188">
        <f t="shared" si="99"/>
        <v>41863789.117750973</v>
      </c>
      <c r="H580">
        <f t="shared" si="100"/>
        <v>0</v>
      </c>
      <c r="I580" s="120">
        <f t="shared" si="101"/>
        <v>97469544.215582341</v>
      </c>
      <c r="J580" s="129">
        <f t="shared" si="102"/>
        <v>0</v>
      </c>
      <c r="K580" s="188">
        <f t="shared" si="103"/>
        <v>51131414.967389531</v>
      </c>
      <c r="L580">
        <f t="shared" si="104"/>
        <v>0</v>
      </c>
      <c r="M580" s="120">
        <f t="shared" si="105"/>
        <v>88201918.365943789</v>
      </c>
      <c r="N580" s="129">
        <f t="shared" si="106"/>
        <v>0</v>
      </c>
      <c r="O580" s="188">
        <f t="shared" si="107"/>
        <v>60399040.81702809</v>
      </c>
      <c r="P580">
        <f t="shared" si="108"/>
        <v>0</v>
      </c>
      <c r="Q580" s="120">
        <f t="shared" si="111"/>
        <v>78934292.516305223</v>
      </c>
      <c r="R580" s="129">
        <f t="shared" si="109"/>
        <v>0</v>
      </c>
    </row>
    <row r="581" spans="2:18" x14ac:dyDescent="0.3">
      <c r="B581" s="157">
        <v>404</v>
      </c>
      <c r="C581" s="170">
        <f t="shared" si="110"/>
        <v>62240000</v>
      </c>
      <c r="D581">
        <f t="shared" si="96"/>
        <v>3.122452581381853E-8</v>
      </c>
      <c r="E581" s="120">
        <f t="shared" si="97"/>
        <v>0</v>
      </c>
      <c r="F581">
        <f t="shared" si="98"/>
        <v>0</v>
      </c>
      <c r="G581" s="188">
        <f t="shared" si="99"/>
        <v>41863789.117750973</v>
      </c>
      <c r="H581">
        <f t="shared" si="100"/>
        <v>0</v>
      </c>
      <c r="I581" s="120">
        <f t="shared" si="101"/>
        <v>97469544.215582341</v>
      </c>
      <c r="J581" s="129">
        <f t="shared" si="102"/>
        <v>0</v>
      </c>
      <c r="K581" s="188">
        <f t="shared" si="103"/>
        <v>51131414.967389531</v>
      </c>
      <c r="L581">
        <f t="shared" si="104"/>
        <v>0</v>
      </c>
      <c r="M581" s="120">
        <f t="shared" si="105"/>
        <v>88201918.365943789</v>
      </c>
      <c r="N581" s="129">
        <f t="shared" si="106"/>
        <v>0</v>
      </c>
      <c r="O581" s="188">
        <f t="shared" si="107"/>
        <v>60399040.81702809</v>
      </c>
      <c r="P581">
        <f t="shared" si="108"/>
        <v>0</v>
      </c>
      <c r="Q581" s="120">
        <f t="shared" si="111"/>
        <v>78934292.516305223</v>
      </c>
      <c r="R581" s="129">
        <f t="shared" si="109"/>
        <v>0</v>
      </c>
    </row>
    <row r="582" spans="2:18" x14ac:dyDescent="0.3">
      <c r="B582" s="157">
        <v>405</v>
      </c>
      <c r="C582" s="170">
        <f t="shared" si="110"/>
        <v>62320000</v>
      </c>
      <c r="D582">
        <f t="shared" si="96"/>
        <v>3.1440097753852788E-8</v>
      </c>
      <c r="E582" s="120">
        <f t="shared" si="97"/>
        <v>0</v>
      </c>
      <c r="F582">
        <f t="shared" si="98"/>
        <v>0</v>
      </c>
      <c r="G582" s="188">
        <f t="shared" si="99"/>
        <v>41863789.117750973</v>
      </c>
      <c r="H582">
        <f t="shared" si="100"/>
        <v>0</v>
      </c>
      <c r="I582" s="120">
        <f t="shared" si="101"/>
        <v>97469544.215582341</v>
      </c>
      <c r="J582" s="129">
        <f t="shared" si="102"/>
        <v>0</v>
      </c>
      <c r="K582" s="188">
        <f t="shared" si="103"/>
        <v>51131414.967389531</v>
      </c>
      <c r="L582">
        <f t="shared" si="104"/>
        <v>0</v>
      </c>
      <c r="M582" s="120">
        <f t="shared" si="105"/>
        <v>88201918.365943789</v>
      </c>
      <c r="N582" s="129">
        <f t="shared" si="106"/>
        <v>0</v>
      </c>
      <c r="O582" s="188">
        <f t="shared" si="107"/>
        <v>60399040.81702809</v>
      </c>
      <c r="P582">
        <f t="shared" si="108"/>
        <v>0</v>
      </c>
      <c r="Q582" s="120">
        <f t="shared" si="111"/>
        <v>78934292.516305223</v>
      </c>
      <c r="R582" s="129">
        <f t="shared" si="109"/>
        <v>0</v>
      </c>
    </row>
    <row r="583" spans="2:18" x14ac:dyDescent="0.3">
      <c r="B583" s="157">
        <v>406</v>
      </c>
      <c r="C583" s="170">
        <f t="shared" si="110"/>
        <v>62400000</v>
      </c>
      <c r="D583">
        <f t="shared" si="96"/>
        <v>3.1654799146116426E-8</v>
      </c>
      <c r="E583" s="120">
        <f t="shared" si="97"/>
        <v>0</v>
      </c>
      <c r="F583">
        <f t="shared" si="98"/>
        <v>0</v>
      </c>
      <c r="G583" s="188">
        <f t="shared" si="99"/>
        <v>41863789.117750973</v>
      </c>
      <c r="H583">
        <f t="shared" si="100"/>
        <v>0</v>
      </c>
      <c r="I583" s="120">
        <f t="shared" si="101"/>
        <v>97469544.215582341</v>
      </c>
      <c r="J583" s="129">
        <f t="shared" si="102"/>
        <v>0</v>
      </c>
      <c r="K583" s="188">
        <f t="shared" si="103"/>
        <v>51131414.967389531</v>
      </c>
      <c r="L583">
        <f t="shared" si="104"/>
        <v>0</v>
      </c>
      <c r="M583" s="120">
        <f t="shared" si="105"/>
        <v>88201918.365943789</v>
      </c>
      <c r="N583" s="129">
        <f t="shared" si="106"/>
        <v>0</v>
      </c>
      <c r="O583" s="188">
        <f t="shared" si="107"/>
        <v>60399040.81702809</v>
      </c>
      <c r="P583">
        <f t="shared" si="108"/>
        <v>0</v>
      </c>
      <c r="Q583" s="120">
        <f t="shared" si="111"/>
        <v>78934292.516305223</v>
      </c>
      <c r="R583" s="129">
        <f t="shared" si="109"/>
        <v>0</v>
      </c>
    </row>
    <row r="584" spans="2:18" x14ac:dyDescent="0.3">
      <c r="B584" s="157">
        <v>407</v>
      </c>
      <c r="C584" s="170">
        <f t="shared" si="110"/>
        <v>62480000</v>
      </c>
      <c r="D584">
        <f t="shared" si="96"/>
        <v>3.1868591940771342E-8</v>
      </c>
      <c r="E584" s="120">
        <f t="shared" si="97"/>
        <v>0</v>
      </c>
      <c r="F584">
        <f t="shared" si="98"/>
        <v>0</v>
      </c>
      <c r="G584" s="188">
        <f t="shared" si="99"/>
        <v>41863789.117750973</v>
      </c>
      <c r="H584">
        <f t="shared" si="100"/>
        <v>0</v>
      </c>
      <c r="I584" s="120">
        <f t="shared" si="101"/>
        <v>97469544.215582341</v>
      </c>
      <c r="J584" s="129">
        <f t="shared" si="102"/>
        <v>0</v>
      </c>
      <c r="K584" s="188">
        <f t="shared" si="103"/>
        <v>51131414.967389531</v>
      </c>
      <c r="L584">
        <f t="shared" si="104"/>
        <v>0</v>
      </c>
      <c r="M584" s="120">
        <f t="shared" si="105"/>
        <v>88201918.365943789</v>
      </c>
      <c r="N584" s="129">
        <f t="shared" si="106"/>
        <v>0</v>
      </c>
      <c r="O584" s="188">
        <f t="shared" si="107"/>
        <v>60399040.81702809</v>
      </c>
      <c r="P584">
        <f t="shared" si="108"/>
        <v>0</v>
      </c>
      <c r="Q584" s="120">
        <f t="shared" si="111"/>
        <v>78934292.516305223</v>
      </c>
      <c r="R584" s="129">
        <f t="shared" si="109"/>
        <v>0</v>
      </c>
    </row>
    <row r="585" spans="2:18" x14ac:dyDescent="0.3">
      <c r="B585" s="157">
        <v>408</v>
      </c>
      <c r="C585" s="170">
        <f t="shared" si="110"/>
        <v>62560000</v>
      </c>
      <c r="D585">
        <f t="shared" si="96"/>
        <v>3.2081438033365066E-8</v>
      </c>
      <c r="E585" s="120">
        <f t="shared" si="97"/>
        <v>0</v>
      </c>
      <c r="F585">
        <f t="shared" si="98"/>
        <v>0</v>
      </c>
      <c r="G585" s="188">
        <f t="shared" si="99"/>
        <v>41863789.117750973</v>
      </c>
      <c r="H585">
        <f t="shared" si="100"/>
        <v>0</v>
      </c>
      <c r="I585" s="120">
        <f t="shared" si="101"/>
        <v>97469544.215582341</v>
      </c>
      <c r="J585" s="129">
        <f t="shared" si="102"/>
        <v>0</v>
      </c>
      <c r="K585" s="188">
        <f t="shared" si="103"/>
        <v>51131414.967389531</v>
      </c>
      <c r="L585">
        <f t="shared" si="104"/>
        <v>0</v>
      </c>
      <c r="M585" s="120">
        <f t="shared" si="105"/>
        <v>88201918.365943789</v>
      </c>
      <c r="N585" s="129">
        <f t="shared" si="106"/>
        <v>0</v>
      </c>
      <c r="O585" s="188">
        <f t="shared" si="107"/>
        <v>60399040.81702809</v>
      </c>
      <c r="P585">
        <f t="shared" si="108"/>
        <v>0</v>
      </c>
      <c r="Q585" s="120">
        <f t="shared" si="111"/>
        <v>78934292.516305223</v>
      </c>
      <c r="R585" s="129">
        <f t="shared" si="109"/>
        <v>0</v>
      </c>
    </row>
    <row r="586" spans="2:18" x14ac:dyDescent="0.3">
      <c r="B586" s="157">
        <v>409</v>
      </c>
      <c r="C586" s="170">
        <f t="shared" si="110"/>
        <v>62640000</v>
      </c>
      <c r="D586">
        <f t="shared" si="96"/>
        <v>3.2293299275856995E-8</v>
      </c>
      <c r="E586" s="120">
        <f t="shared" si="97"/>
        <v>0</v>
      </c>
      <c r="F586">
        <f t="shared" si="98"/>
        <v>0</v>
      </c>
      <c r="G586" s="188">
        <f t="shared" si="99"/>
        <v>41863789.117750973</v>
      </c>
      <c r="H586">
        <f t="shared" si="100"/>
        <v>0</v>
      </c>
      <c r="I586" s="120">
        <f t="shared" si="101"/>
        <v>97469544.215582341</v>
      </c>
      <c r="J586" s="129">
        <f t="shared" si="102"/>
        <v>0</v>
      </c>
      <c r="K586" s="188">
        <f t="shared" si="103"/>
        <v>51131414.967389531</v>
      </c>
      <c r="L586">
        <f t="shared" si="104"/>
        <v>0</v>
      </c>
      <c r="M586" s="120">
        <f t="shared" si="105"/>
        <v>88201918.365943789</v>
      </c>
      <c r="N586" s="129">
        <f t="shared" si="106"/>
        <v>0</v>
      </c>
      <c r="O586" s="188">
        <f t="shared" si="107"/>
        <v>60399040.81702809</v>
      </c>
      <c r="P586">
        <f t="shared" si="108"/>
        <v>0</v>
      </c>
      <c r="Q586" s="120">
        <f t="shared" si="111"/>
        <v>78934292.516305223</v>
      </c>
      <c r="R586" s="129">
        <f t="shared" si="109"/>
        <v>0</v>
      </c>
    </row>
    <row r="587" spans="2:18" x14ac:dyDescent="0.3">
      <c r="B587" s="157">
        <v>410</v>
      </c>
      <c r="C587" s="170">
        <f t="shared" si="110"/>
        <v>62720000</v>
      </c>
      <c r="D587">
        <f t="shared" si="96"/>
        <v>3.250413748773493E-8</v>
      </c>
      <c r="E587" s="120">
        <f t="shared" si="97"/>
        <v>0</v>
      </c>
      <c r="F587">
        <f t="shared" si="98"/>
        <v>0</v>
      </c>
      <c r="G587" s="188">
        <f t="shared" si="99"/>
        <v>41863789.117750973</v>
      </c>
      <c r="H587">
        <f t="shared" si="100"/>
        <v>0</v>
      </c>
      <c r="I587" s="120">
        <f t="shared" si="101"/>
        <v>97469544.215582341</v>
      </c>
      <c r="J587" s="129">
        <f t="shared" si="102"/>
        <v>0</v>
      </c>
      <c r="K587" s="188">
        <f t="shared" si="103"/>
        <v>51131414.967389531</v>
      </c>
      <c r="L587">
        <f t="shared" si="104"/>
        <v>0</v>
      </c>
      <c r="M587" s="120">
        <f t="shared" si="105"/>
        <v>88201918.365943789</v>
      </c>
      <c r="N587" s="129">
        <f t="shared" si="106"/>
        <v>0</v>
      </c>
      <c r="O587" s="188">
        <f t="shared" si="107"/>
        <v>60399040.81702809</v>
      </c>
      <c r="P587">
        <f t="shared" si="108"/>
        <v>0</v>
      </c>
      <c r="Q587" s="120">
        <f t="shared" si="111"/>
        <v>78934292.516305223</v>
      </c>
      <c r="R587" s="129">
        <f t="shared" si="109"/>
        <v>0</v>
      </c>
    </row>
    <row r="588" spans="2:18" x14ac:dyDescent="0.3">
      <c r="B588" s="157">
        <v>411</v>
      </c>
      <c r="C588" s="170">
        <f t="shared" si="110"/>
        <v>62800000</v>
      </c>
      <c r="D588">
        <f t="shared" si="96"/>
        <v>3.271391446721758E-8</v>
      </c>
      <c r="E588" s="120">
        <f t="shared" si="97"/>
        <v>0</v>
      </c>
      <c r="F588">
        <f t="shared" si="98"/>
        <v>0</v>
      </c>
      <c r="G588" s="188">
        <f t="shared" si="99"/>
        <v>41863789.117750973</v>
      </c>
      <c r="H588">
        <f t="shared" si="100"/>
        <v>0</v>
      </c>
      <c r="I588" s="120">
        <f t="shared" si="101"/>
        <v>97469544.215582341</v>
      </c>
      <c r="J588" s="129">
        <f t="shared" si="102"/>
        <v>0</v>
      </c>
      <c r="K588" s="188">
        <f t="shared" si="103"/>
        <v>51131414.967389531</v>
      </c>
      <c r="L588">
        <f t="shared" si="104"/>
        <v>0</v>
      </c>
      <c r="M588" s="120">
        <f t="shared" si="105"/>
        <v>88201918.365943789</v>
      </c>
      <c r="N588" s="129">
        <f t="shared" si="106"/>
        <v>0</v>
      </c>
      <c r="O588" s="188">
        <f t="shared" si="107"/>
        <v>60399040.81702809</v>
      </c>
      <c r="P588">
        <f t="shared" si="108"/>
        <v>0</v>
      </c>
      <c r="Q588" s="120">
        <f t="shared" si="111"/>
        <v>78934292.516305223</v>
      </c>
      <c r="R588" s="129">
        <f t="shared" si="109"/>
        <v>0</v>
      </c>
    </row>
    <row r="589" spans="2:18" x14ac:dyDescent="0.3">
      <c r="B589" s="157">
        <v>412</v>
      </c>
      <c r="C589" s="170">
        <f t="shared" si="110"/>
        <v>62880000</v>
      </c>
      <c r="D589">
        <f t="shared" si="96"/>
        <v>3.2922592002538662E-8</v>
      </c>
      <c r="E589" s="120">
        <f t="shared" si="97"/>
        <v>0</v>
      </c>
      <c r="F589">
        <f t="shared" si="98"/>
        <v>0</v>
      </c>
      <c r="G589" s="188">
        <f t="shared" si="99"/>
        <v>41863789.117750973</v>
      </c>
      <c r="H589">
        <f t="shared" si="100"/>
        <v>0</v>
      </c>
      <c r="I589" s="120">
        <f t="shared" si="101"/>
        <v>97469544.215582341</v>
      </c>
      <c r="J589" s="129">
        <f t="shared" si="102"/>
        <v>0</v>
      </c>
      <c r="K589" s="188">
        <f t="shared" si="103"/>
        <v>51131414.967389531</v>
      </c>
      <c r="L589">
        <f t="shared" si="104"/>
        <v>0</v>
      </c>
      <c r="M589" s="120">
        <f t="shared" si="105"/>
        <v>88201918.365943789</v>
      </c>
      <c r="N589" s="129">
        <f t="shared" si="106"/>
        <v>0</v>
      </c>
      <c r="O589" s="188">
        <f t="shared" si="107"/>
        <v>60399040.81702809</v>
      </c>
      <c r="P589">
        <f t="shared" si="108"/>
        <v>0</v>
      </c>
      <c r="Q589" s="120">
        <f t="shared" si="111"/>
        <v>78934292.516305223</v>
      </c>
      <c r="R589" s="129">
        <f t="shared" si="109"/>
        <v>0</v>
      </c>
    </row>
    <row r="590" spans="2:18" x14ac:dyDescent="0.3">
      <c r="B590" s="157">
        <v>413</v>
      </c>
      <c r="C590" s="170">
        <f t="shared" si="110"/>
        <v>62960000</v>
      </c>
      <c r="D590">
        <f t="shared" si="96"/>
        <v>3.3130131883307859E-8</v>
      </c>
      <c r="E590" s="120">
        <f t="shared" si="97"/>
        <v>0</v>
      </c>
      <c r="F590">
        <f t="shared" si="98"/>
        <v>0</v>
      </c>
      <c r="G590" s="188">
        <f t="shared" si="99"/>
        <v>41863789.117750973</v>
      </c>
      <c r="H590">
        <f t="shared" si="100"/>
        <v>0</v>
      </c>
      <c r="I590" s="120">
        <f t="shared" si="101"/>
        <v>97469544.215582341</v>
      </c>
      <c r="J590" s="129">
        <f t="shared" si="102"/>
        <v>0</v>
      </c>
      <c r="K590" s="188">
        <f t="shared" si="103"/>
        <v>51131414.967389531</v>
      </c>
      <c r="L590">
        <f t="shared" si="104"/>
        <v>0</v>
      </c>
      <c r="M590" s="120">
        <f t="shared" si="105"/>
        <v>88201918.365943789</v>
      </c>
      <c r="N590" s="129">
        <f t="shared" si="106"/>
        <v>0</v>
      </c>
      <c r="O590" s="188">
        <f t="shared" si="107"/>
        <v>60399040.81702809</v>
      </c>
      <c r="P590">
        <f t="shared" si="108"/>
        <v>0</v>
      </c>
      <c r="Q590" s="120">
        <f t="shared" si="111"/>
        <v>78934292.516305223</v>
      </c>
      <c r="R590" s="129">
        <f t="shared" si="109"/>
        <v>0</v>
      </c>
    </row>
    <row r="591" spans="2:18" x14ac:dyDescent="0.3">
      <c r="B591" s="157">
        <v>414</v>
      </c>
      <c r="C591" s="170">
        <f t="shared" si="110"/>
        <v>63040000</v>
      </c>
      <c r="D591">
        <f t="shared" si="96"/>
        <v>3.3336495911944249E-8</v>
      </c>
      <c r="E591" s="120">
        <f t="shared" si="97"/>
        <v>0</v>
      </c>
      <c r="F591">
        <f t="shared" si="98"/>
        <v>0</v>
      </c>
      <c r="G591" s="188">
        <f t="shared" si="99"/>
        <v>41863789.117750973</v>
      </c>
      <c r="H591">
        <f t="shared" si="100"/>
        <v>0</v>
      </c>
      <c r="I591" s="120">
        <f t="shared" si="101"/>
        <v>97469544.215582341</v>
      </c>
      <c r="J591" s="129">
        <f t="shared" si="102"/>
        <v>0</v>
      </c>
      <c r="K591" s="188">
        <f t="shared" si="103"/>
        <v>51131414.967389531</v>
      </c>
      <c r="L591">
        <f t="shared" si="104"/>
        <v>0</v>
      </c>
      <c r="M591" s="120">
        <f t="shared" si="105"/>
        <v>88201918.365943789</v>
      </c>
      <c r="N591" s="129">
        <f t="shared" si="106"/>
        <v>0</v>
      </c>
      <c r="O591" s="188">
        <f t="shared" si="107"/>
        <v>60399040.81702809</v>
      </c>
      <c r="P591">
        <f t="shared" si="108"/>
        <v>0</v>
      </c>
      <c r="Q591" s="120">
        <f t="shared" si="111"/>
        <v>78934292.516305223</v>
      </c>
      <c r="R591" s="129">
        <f t="shared" si="109"/>
        <v>0</v>
      </c>
    </row>
    <row r="592" spans="2:18" x14ac:dyDescent="0.3">
      <c r="B592" s="157">
        <v>415</v>
      </c>
      <c r="C592" s="170">
        <f t="shared" si="110"/>
        <v>63120000</v>
      </c>
      <c r="D592">
        <f t="shared" si="96"/>
        <v>3.3541645915177376E-8</v>
      </c>
      <c r="E592" s="120">
        <f t="shared" si="97"/>
        <v>0</v>
      </c>
      <c r="F592">
        <f t="shared" si="98"/>
        <v>0</v>
      </c>
      <c r="G592" s="188">
        <f t="shared" si="99"/>
        <v>41863789.117750973</v>
      </c>
      <c r="H592">
        <f t="shared" si="100"/>
        <v>0</v>
      </c>
      <c r="I592" s="120">
        <f t="shared" si="101"/>
        <v>97469544.215582341</v>
      </c>
      <c r="J592" s="129">
        <f t="shared" si="102"/>
        <v>0</v>
      </c>
      <c r="K592" s="188">
        <f t="shared" si="103"/>
        <v>51131414.967389531</v>
      </c>
      <c r="L592">
        <f t="shared" si="104"/>
        <v>0</v>
      </c>
      <c r="M592" s="120">
        <f t="shared" si="105"/>
        <v>88201918.365943789</v>
      </c>
      <c r="N592" s="129">
        <f t="shared" si="106"/>
        <v>0</v>
      </c>
      <c r="O592" s="188">
        <f t="shared" si="107"/>
        <v>60399040.81702809</v>
      </c>
      <c r="P592">
        <f t="shared" si="108"/>
        <v>0</v>
      </c>
      <c r="Q592" s="120">
        <f t="shared" si="111"/>
        <v>78934292.516305223</v>
      </c>
      <c r="R592" s="129">
        <f t="shared" si="109"/>
        <v>0</v>
      </c>
    </row>
    <row r="593" spans="2:18" x14ac:dyDescent="0.3">
      <c r="B593" s="157">
        <v>416</v>
      </c>
      <c r="C593" s="170">
        <f t="shared" si="110"/>
        <v>63200000</v>
      </c>
      <c r="D593">
        <f t="shared" si="96"/>
        <v>3.3745543755611397E-8</v>
      </c>
      <c r="E593" s="120">
        <f t="shared" si="97"/>
        <v>0</v>
      </c>
      <c r="F593">
        <f t="shared" si="98"/>
        <v>0</v>
      </c>
      <c r="G593" s="188">
        <f t="shared" si="99"/>
        <v>41863789.117750973</v>
      </c>
      <c r="H593">
        <f t="shared" si="100"/>
        <v>0</v>
      </c>
      <c r="I593" s="120">
        <f t="shared" si="101"/>
        <v>97469544.215582341</v>
      </c>
      <c r="J593" s="129">
        <f t="shared" si="102"/>
        <v>0</v>
      </c>
      <c r="K593" s="188">
        <f t="shared" si="103"/>
        <v>51131414.967389531</v>
      </c>
      <c r="L593">
        <f t="shared" si="104"/>
        <v>0</v>
      </c>
      <c r="M593" s="120">
        <f t="shared" si="105"/>
        <v>88201918.365943789</v>
      </c>
      <c r="N593" s="129">
        <f t="shared" si="106"/>
        <v>0</v>
      </c>
      <c r="O593" s="188">
        <f t="shared" si="107"/>
        <v>60399040.81702809</v>
      </c>
      <c r="P593">
        <f t="shared" si="108"/>
        <v>0</v>
      </c>
      <c r="Q593" s="120">
        <f t="shared" si="111"/>
        <v>78934292.516305223</v>
      </c>
      <c r="R593" s="129">
        <f t="shared" si="109"/>
        <v>0</v>
      </c>
    </row>
    <row r="594" spans="2:18" x14ac:dyDescent="0.3">
      <c r="B594" s="157">
        <v>417</v>
      </c>
      <c r="C594" s="170">
        <f t="shared" si="110"/>
        <v>63280000</v>
      </c>
      <c r="D594">
        <f t="shared" si="96"/>
        <v>3.3948151343347292E-8</v>
      </c>
      <c r="E594" s="120">
        <f t="shared" si="97"/>
        <v>0</v>
      </c>
      <c r="F594">
        <f t="shared" si="98"/>
        <v>0</v>
      </c>
      <c r="G594" s="188">
        <f t="shared" si="99"/>
        <v>41863789.117750973</v>
      </c>
      <c r="H594">
        <f t="shared" si="100"/>
        <v>0</v>
      </c>
      <c r="I594" s="120">
        <f t="shared" si="101"/>
        <v>97469544.215582341</v>
      </c>
      <c r="J594" s="129">
        <f t="shared" si="102"/>
        <v>0</v>
      </c>
      <c r="K594" s="188">
        <f t="shared" si="103"/>
        <v>51131414.967389531</v>
      </c>
      <c r="L594">
        <f t="shared" si="104"/>
        <v>0</v>
      </c>
      <c r="M594" s="120">
        <f t="shared" si="105"/>
        <v>88201918.365943789</v>
      </c>
      <c r="N594" s="129">
        <f t="shared" si="106"/>
        <v>0</v>
      </c>
      <c r="O594" s="188">
        <f t="shared" si="107"/>
        <v>60399040.81702809</v>
      </c>
      <c r="P594">
        <f t="shared" si="108"/>
        <v>0</v>
      </c>
      <c r="Q594" s="120">
        <f t="shared" si="111"/>
        <v>78934292.516305223</v>
      </c>
      <c r="R594" s="129">
        <f t="shared" si="109"/>
        <v>0</v>
      </c>
    </row>
    <row r="595" spans="2:18" x14ac:dyDescent="0.3">
      <c r="B595" s="157">
        <v>418</v>
      </c>
      <c r="C595" s="170">
        <f t="shared" si="110"/>
        <v>63360000</v>
      </c>
      <c r="D595">
        <f t="shared" si="96"/>
        <v>3.4149430647658532E-8</v>
      </c>
      <c r="E595" s="120">
        <f t="shared" si="97"/>
        <v>0</v>
      </c>
      <c r="F595">
        <f t="shared" si="98"/>
        <v>0</v>
      </c>
      <c r="G595" s="188">
        <f t="shared" si="99"/>
        <v>41863789.117750973</v>
      </c>
      <c r="H595">
        <f t="shared" si="100"/>
        <v>0</v>
      </c>
      <c r="I595" s="120">
        <f t="shared" si="101"/>
        <v>97469544.215582341</v>
      </c>
      <c r="J595" s="129">
        <f t="shared" si="102"/>
        <v>0</v>
      </c>
      <c r="K595" s="188">
        <f t="shared" si="103"/>
        <v>51131414.967389531</v>
      </c>
      <c r="L595">
        <f t="shared" si="104"/>
        <v>0</v>
      </c>
      <c r="M595" s="120">
        <f t="shared" si="105"/>
        <v>88201918.365943789</v>
      </c>
      <c r="N595" s="129">
        <f t="shared" si="106"/>
        <v>0</v>
      </c>
      <c r="O595" s="188">
        <f t="shared" si="107"/>
        <v>60399040.81702809</v>
      </c>
      <c r="P595">
        <f t="shared" si="108"/>
        <v>0</v>
      </c>
      <c r="Q595" s="120">
        <f t="shared" si="111"/>
        <v>78934292.516305223</v>
      </c>
      <c r="R595" s="129">
        <f t="shared" si="109"/>
        <v>0</v>
      </c>
    </row>
    <row r="596" spans="2:18" x14ac:dyDescent="0.3">
      <c r="B596" s="157">
        <v>419</v>
      </c>
      <c r="C596" s="170">
        <f t="shared" si="110"/>
        <v>63440000</v>
      </c>
      <c r="D596">
        <f t="shared" si="96"/>
        <v>3.4349343708715106E-8</v>
      </c>
      <c r="E596" s="120">
        <f t="shared" si="97"/>
        <v>0</v>
      </c>
      <c r="F596">
        <f t="shared" si="98"/>
        <v>0</v>
      </c>
      <c r="G596" s="188">
        <f t="shared" si="99"/>
        <v>41863789.117750973</v>
      </c>
      <c r="H596">
        <f t="shared" si="100"/>
        <v>0</v>
      </c>
      <c r="I596" s="120">
        <f t="shared" si="101"/>
        <v>97469544.215582341</v>
      </c>
      <c r="J596" s="129">
        <f t="shared" si="102"/>
        <v>0</v>
      </c>
      <c r="K596" s="188">
        <f t="shared" si="103"/>
        <v>51131414.967389531</v>
      </c>
      <c r="L596">
        <f t="shared" si="104"/>
        <v>0</v>
      </c>
      <c r="M596" s="120">
        <f t="shared" si="105"/>
        <v>88201918.365943789</v>
      </c>
      <c r="N596" s="129">
        <f t="shared" si="106"/>
        <v>0</v>
      </c>
      <c r="O596" s="188">
        <f t="shared" si="107"/>
        <v>60399040.81702809</v>
      </c>
      <c r="P596">
        <f t="shared" si="108"/>
        <v>0</v>
      </c>
      <c r="Q596" s="120">
        <f t="shared" si="111"/>
        <v>78934292.516305223</v>
      </c>
      <c r="R596" s="129">
        <f t="shared" si="109"/>
        <v>0</v>
      </c>
    </row>
    <row r="597" spans="2:18" x14ac:dyDescent="0.3">
      <c r="B597" s="157">
        <v>420</v>
      </c>
      <c r="C597" s="170">
        <f t="shared" si="110"/>
        <v>63520000</v>
      </c>
      <c r="D597">
        <f t="shared" si="96"/>
        <v>3.4547852649351E-8</v>
      </c>
      <c r="E597" s="120">
        <f t="shared" si="97"/>
        <v>0</v>
      </c>
      <c r="F597">
        <f t="shared" si="98"/>
        <v>0</v>
      </c>
      <c r="G597" s="188">
        <f t="shared" si="99"/>
        <v>41863789.117750973</v>
      </c>
      <c r="H597">
        <f t="shared" si="100"/>
        <v>0</v>
      </c>
      <c r="I597" s="120">
        <f t="shared" si="101"/>
        <v>97469544.215582341</v>
      </c>
      <c r="J597" s="129">
        <f t="shared" si="102"/>
        <v>0</v>
      </c>
      <c r="K597" s="188">
        <f t="shared" si="103"/>
        <v>51131414.967389531</v>
      </c>
      <c r="L597">
        <f t="shared" si="104"/>
        <v>0</v>
      </c>
      <c r="M597" s="120">
        <f t="shared" si="105"/>
        <v>88201918.365943789</v>
      </c>
      <c r="N597" s="129">
        <f t="shared" si="106"/>
        <v>0</v>
      </c>
      <c r="O597" s="188">
        <f t="shared" si="107"/>
        <v>60399040.81702809</v>
      </c>
      <c r="P597">
        <f t="shared" si="108"/>
        <v>0</v>
      </c>
      <c r="Q597" s="120">
        <f t="shared" si="111"/>
        <v>78934292.516305223</v>
      </c>
      <c r="R597" s="129">
        <f t="shared" si="109"/>
        <v>0</v>
      </c>
    </row>
    <row r="598" spans="2:18" x14ac:dyDescent="0.3">
      <c r="B598" s="157">
        <v>421</v>
      </c>
      <c r="C598" s="170">
        <f t="shared" si="110"/>
        <v>63600000</v>
      </c>
      <c r="D598">
        <f t="shared" si="96"/>
        <v>3.4744919686870162E-8</v>
      </c>
      <c r="E598" s="120">
        <f t="shared" si="97"/>
        <v>0</v>
      </c>
      <c r="F598">
        <f t="shared" si="98"/>
        <v>0</v>
      </c>
      <c r="G598" s="188">
        <f t="shared" si="99"/>
        <v>41863789.117750973</v>
      </c>
      <c r="H598">
        <f t="shared" si="100"/>
        <v>0</v>
      </c>
      <c r="I598" s="120">
        <f t="shared" si="101"/>
        <v>97469544.215582341</v>
      </c>
      <c r="J598" s="129">
        <f t="shared" si="102"/>
        <v>0</v>
      </c>
      <c r="K598" s="188">
        <f t="shared" si="103"/>
        <v>51131414.967389531</v>
      </c>
      <c r="L598">
        <f t="shared" si="104"/>
        <v>0</v>
      </c>
      <c r="M598" s="120">
        <f t="shared" si="105"/>
        <v>88201918.365943789</v>
      </c>
      <c r="N598" s="129">
        <f t="shared" si="106"/>
        <v>0</v>
      </c>
      <c r="O598" s="188">
        <f t="shared" si="107"/>
        <v>60399040.81702809</v>
      </c>
      <c r="P598">
        <f t="shared" si="108"/>
        <v>0</v>
      </c>
      <c r="Q598" s="120">
        <f t="shared" si="111"/>
        <v>78934292.516305223</v>
      </c>
      <c r="R598" s="129">
        <f t="shared" si="109"/>
        <v>0</v>
      </c>
    </row>
    <row r="599" spans="2:18" x14ac:dyDescent="0.3">
      <c r="B599" s="157">
        <v>422</v>
      </c>
      <c r="C599" s="170">
        <f t="shared" si="110"/>
        <v>63680000</v>
      </c>
      <c r="D599">
        <f t="shared" si="96"/>
        <v>3.494050714488578E-8</v>
      </c>
      <c r="E599" s="120">
        <f t="shared" si="97"/>
        <v>0</v>
      </c>
      <c r="F599">
        <f t="shared" si="98"/>
        <v>0</v>
      </c>
      <c r="G599" s="188">
        <f t="shared" si="99"/>
        <v>41863789.117750973</v>
      </c>
      <c r="H599">
        <f t="shared" si="100"/>
        <v>0</v>
      </c>
      <c r="I599" s="120">
        <f t="shared" si="101"/>
        <v>97469544.215582341</v>
      </c>
      <c r="J599" s="129">
        <f t="shared" si="102"/>
        <v>0</v>
      </c>
      <c r="K599" s="188">
        <f t="shared" si="103"/>
        <v>51131414.967389531</v>
      </c>
      <c r="L599">
        <f t="shared" si="104"/>
        <v>0</v>
      </c>
      <c r="M599" s="120">
        <f t="shared" si="105"/>
        <v>88201918.365943789</v>
      </c>
      <c r="N599" s="129">
        <f t="shared" si="106"/>
        <v>0</v>
      </c>
      <c r="O599" s="188">
        <f t="shared" si="107"/>
        <v>60399040.81702809</v>
      </c>
      <c r="P599">
        <f t="shared" si="108"/>
        <v>0</v>
      </c>
      <c r="Q599" s="120">
        <f t="shared" si="111"/>
        <v>78934292.516305223</v>
      </c>
      <c r="R599" s="129">
        <f t="shared" si="109"/>
        <v>0</v>
      </c>
    </row>
    <row r="600" spans="2:18" x14ac:dyDescent="0.3">
      <c r="B600" s="157">
        <v>423</v>
      </c>
      <c r="C600" s="170">
        <f t="shared" si="110"/>
        <v>63760000</v>
      </c>
      <c r="D600">
        <f t="shared" si="96"/>
        <v>3.5134577465187885E-8</v>
      </c>
      <c r="E600" s="120">
        <f t="shared" si="97"/>
        <v>0</v>
      </c>
      <c r="F600">
        <f t="shared" si="98"/>
        <v>0</v>
      </c>
      <c r="G600" s="188">
        <f t="shared" si="99"/>
        <v>41863789.117750973</v>
      </c>
      <c r="H600">
        <f t="shared" si="100"/>
        <v>0</v>
      </c>
      <c r="I600" s="120">
        <f t="shared" si="101"/>
        <v>97469544.215582341</v>
      </c>
      <c r="J600" s="129">
        <f t="shared" si="102"/>
        <v>0</v>
      </c>
      <c r="K600" s="188">
        <f t="shared" si="103"/>
        <v>51131414.967389531</v>
      </c>
      <c r="L600">
        <f t="shared" si="104"/>
        <v>0</v>
      </c>
      <c r="M600" s="120">
        <f t="shared" si="105"/>
        <v>88201918.365943789</v>
      </c>
      <c r="N600" s="129">
        <f t="shared" si="106"/>
        <v>0</v>
      </c>
      <c r="O600" s="188">
        <f t="shared" si="107"/>
        <v>60399040.81702809</v>
      </c>
      <c r="P600">
        <f t="shared" si="108"/>
        <v>0</v>
      </c>
      <c r="Q600" s="120">
        <f t="shared" si="111"/>
        <v>78934292.516305223</v>
      </c>
      <c r="R600" s="129">
        <f t="shared" si="109"/>
        <v>0</v>
      </c>
    </row>
    <row r="601" spans="2:18" x14ac:dyDescent="0.3">
      <c r="B601" s="157">
        <v>424</v>
      </c>
      <c r="C601" s="170">
        <f t="shared" si="110"/>
        <v>63840000</v>
      </c>
      <c r="D601">
        <f t="shared" si="96"/>
        <v>3.5327093219633985E-8</v>
      </c>
      <c r="E601" s="120">
        <f t="shared" si="97"/>
        <v>0</v>
      </c>
      <c r="F601">
        <f t="shared" si="98"/>
        <v>0</v>
      </c>
      <c r="G601" s="188">
        <f t="shared" si="99"/>
        <v>41863789.117750973</v>
      </c>
      <c r="H601">
        <f t="shared" si="100"/>
        <v>0</v>
      </c>
      <c r="I601" s="120">
        <f t="shared" si="101"/>
        <v>97469544.215582341</v>
      </c>
      <c r="J601" s="129">
        <f t="shared" si="102"/>
        <v>0</v>
      </c>
      <c r="K601" s="188">
        <f t="shared" si="103"/>
        <v>51131414.967389531</v>
      </c>
      <c r="L601">
        <f t="shared" si="104"/>
        <v>0</v>
      </c>
      <c r="M601" s="120">
        <f t="shared" si="105"/>
        <v>88201918.365943789</v>
      </c>
      <c r="N601" s="129">
        <f t="shared" si="106"/>
        <v>0</v>
      </c>
      <c r="O601" s="188">
        <f t="shared" si="107"/>
        <v>60399040.81702809</v>
      </c>
      <c r="P601">
        <f t="shared" si="108"/>
        <v>0</v>
      </c>
      <c r="Q601" s="120">
        <f t="shared" si="111"/>
        <v>78934292.516305223</v>
      </c>
      <c r="R601" s="129">
        <f t="shared" si="109"/>
        <v>0</v>
      </c>
    </row>
    <row r="602" spans="2:18" x14ac:dyDescent="0.3">
      <c r="B602" s="157">
        <v>425</v>
      </c>
      <c r="C602" s="170">
        <f t="shared" si="110"/>
        <v>63920000</v>
      </c>
      <c r="D602">
        <f t="shared" si="96"/>
        <v>3.5518017122057623E-8</v>
      </c>
      <c r="E602" s="120">
        <f t="shared" si="97"/>
        <v>0</v>
      </c>
      <c r="F602">
        <f t="shared" si="98"/>
        <v>0</v>
      </c>
      <c r="G602" s="188">
        <f t="shared" si="99"/>
        <v>41863789.117750973</v>
      </c>
      <c r="H602">
        <f t="shared" si="100"/>
        <v>0</v>
      </c>
      <c r="I602" s="120">
        <f t="shared" si="101"/>
        <v>97469544.215582341</v>
      </c>
      <c r="J602" s="129">
        <f t="shared" si="102"/>
        <v>0</v>
      </c>
      <c r="K602" s="188">
        <f t="shared" si="103"/>
        <v>51131414.967389531</v>
      </c>
      <c r="L602">
        <f t="shared" si="104"/>
        <v>0</v>
      </c>
      <c r="M602" s="120">
        <f t="shared" si="105"/>
        <v>88201918.365943789</v>
      </c>
      <c r="N602" s="129">
        <f t="shared" si="106"/>
        <v>0</v>
      </c>
      <c r="O602" s="188">
        <f t="shared" si="107"/>
        <v>60399040.81702809</v>
      </c>
      <c r="P602">
        <f t="shared" si="108"/>
        <v>0</v>
      </c>
      <c r="Q602" s="120">
        <f t="shared" si="111"/>
        <v>78934292.516305223</v>
      </c>
      <c r="R602" s="129">
        <f t="shared" si="109"/>
        <v>0</v>
      </c>
    </row>
    <row r="603" spans="2:18" x14ac:dyDescent="0.3">
      <c r="B603" s="157">
        <v>426</v>
      </c>
      <c r="C603" s="170">
        <f t="shared" si="110"/>
        <v>64000000</v>
      </c>
      <c r="D603">
        <f t="shared" si="96"/>
        <v>3.5707312040189593E-8</v>
      </c>
      <c r="E603" s="120">
        <f t="shared" si="97"/>
        <v>0</v>
      </c>
      <c r="F603">
        <f t="shared" si="98"/>
        <v>0</v>
      </c>
      <c r="G603" s="188">
        <f t="shared" si="99"/>
        <v>41863789.117750973</v>
      </c>
      <c r="H603">
        <f t="shared" si="100"/>
        <v>0</v>
      </c>
      <c r="I603" s="120">
        <f t="shared" si="101"/>
        <v>97469544.215582341</v>
      </c>
      <c r="J603" s="129">
        <f t="shared" si="102"/>
        <v>0</v>
      </c>
      <c r="K603" s="188">
        <f t="shared" si="103"/>
        <v>51131414.967389531</v>
      </c>
      <c r="L603">
        <f t="shared" si="104"/>
        <v>0</v>
      </c>
      <c r="M603" s="120">
        <f t="shared" si="105"/>
        <v>88201918.365943789</v>
      </c>
      <c r="N603" s="129">
        <f t="shared" si="106"/>
        <v>0</v>
      </c>
      <c r="O603" s="188">
        <f t="shared" si="107"/>
        <v>60399040.81702809</v>
      </c>
      <c r="P603">
        <f t="shared" si="108"/>
        <v>0</v>
      </c>
      <c r="Q603" s="120">
        <f t="shared" si="111"/>
        <v>78934292.516305223</v>
      </c>
      <c r="R603" s="129">
        <f t="shared" si="109"/>
        <v>0</v>
      </c>
    </row>
    <row r="604" spans="2:18" x14ac:dyDescent="0.3">
      <c r="B604" s="157">
        <v>427</v>
      </c>
      <c r="C604" s="170">
        <f t="shared" si="110"/>
        <v>64080000</v>
      </c>
      <c r="D604">
        <f t="shared" si="96"/>
        <v>3.5894941007586559E-8</v>
      </c>
      <c r="E604" s="120">
        <f t="shared" si="97"/>
        <v>0</v>
      </c>
      <c r="F604">
        <f t="shared" si="98"/>
        <v>0</v>
      </c>
      <c r="G604" s="188">
        <f t="shared" si="99"/>
        <v>41863789.117750973</v>
      </c>
      <c r="H604">
        <f t="shared" si="100"/>
        <v>0</v>
      </c>
      <c r="I604" s="120">
        <f t="shared" si="101"/>
        <v>97469544.215582341</v>
      </c>
      <c r="J604" s="129">
        <f t="shared" si="102"/>
        <v>0</v>
      </c>
      <c r="K604" s="188">
        <f t="shared" si="103"/>
        <v>51131414.967389531</v>
      </c>
      <c r="L604">
        <f t="shared" si="104"/>
        <v>0</v>
      </c>
      <c r="M604" s="120">
        <f t="shared" si="105"/>
        <v>88201918.365943789</v>
      </c>
      <c r="N604" s="129">
        <f t="shared" si="106"/>
        <v>0</v>
      </c>
      <c r="O604" s="188">
        <f t="shared" si="107"/>
        <v>60399040.81702809</v>
      </c>
      <c r="P604">
        <f t="shared" si="108"/>
        <v>0</v>
      </c>
      <c r="Q604" s="120">
        <f t="shared" si="111"/>
        <v>78934292.516305223</v>
      </c>
      <c r="R604" s="129">
        <f t="shared" si="109"/>
        <v>0</v>
      </c>
    </row>
    <row r="605" spans="2:18" x14ac:dyDescent="0.3">
      <c r="B605" s="157">
        <v>428</v>
      </c>
      <c r="C605" s="170">
        <f t="shared" si="110"/>
        <v>64160000</v>
      </c>
      <c r="D605">
        <f t="shared" si="96"/>
        <v>3.6080867235561707E-8</v>
      </c>
      <c r="E605" s="120">
        <f t="shared" si="97"/>
        <v>0</v>
      </c>
      <c r="F605">
        <f t="shared" si="98"/>
        <v>0</v>
      </c>
      <c r="G605" s="188">
        <f t="shared" si="99"/>
        <v>41863789.117750973</v>
      </c>
      <c r="H605">
        <f t="shared" si="100"/>
        <v>0</v>
      </c>
      <c r="I605" s="120">
        <f t="shared" si="101"/>
        <v>97469544.215582341</v>
      </c>
      <c r="J605" s="129">
        <f t="shared" si="102"/>
        <v>0</v>
      </c>
      <c r="K605" s="188">
        <f t="shared" si="103"/>
        <v>51131414.967389531</v>
      </c>
      <c r="L605">
        <f t="shared" si="104"/>
        <v>0</v>
      </c>
      <c r="M605" s="120">
        <f t="shared" si="105"/>
        <v>88201918.365943789</v>
      </c>
      <c r="N605" s="129">
        <f t="shared" si="106"/>
        <v>0</v>
      </c>
      <c r="O605" s="188">
        <f t="shared" si="107"/>
        <v>60399040.81702809</v>
      </c>
      <c r="P605">
        <f t="shared" si="108"/>
        <v>0</v>
      </c>
      <c r="Q605" s="120">
        <f t="shared" si="111"/>
        <v>78934292.516305223</v>
      </c>
      <c r="R605" s="129">
        <f t="shared" si="109"/>
        <v>0</v>
      </c>
    </row>
    <row r="606" spans="2:18" x14ac:dyDescent="0.3">
      <c r="B606" s="157">
        <v>429</v>
      </c>
      <c r="C606" s="170">
        <f t="shared" si="110"/>
        <v>64240000</v>
      </c>
      <c r="D606">
        <f t="shared" si="96"/>
        <v>3.6265054125112138E-8</v>
      </c>
      <c r="E606" s="120">
        <f t="shared" si="97"/>
        <v>0</v>
      </c>
      <c r="F606">
        <f t="shared" si="98"/>
        <v>0</v>
      </c>
      <c r="G606" s="188">
        <f t="shared" si="99"/>
        <v>41863789.117750973</v>
      </c>
      <c r="H606">
        <f t="shared" si="100"/>
        <v>0</v>
      </c>
      <c r="I606" s="120">
        <f t="shared" si="101"/>
        <v>97469544.215582341</v>
      </c>
      <c r="J606" s="129">
        <f t="shared" si="102"/>
        <v>0</v>
      </c>
      <c r="K606" s="188">
        <f t="shared" si="103"/>
        <v>51131414.967389531</v>
      </c>
      <c r="L606">
        <f t="shared" si="104"/>
        <v>0</v>
      </c>
      <c r="M606" s="120">
        <f t="shared" si="105"/>
        <v>88201918.365943789</v>
      </c>
      <c r="N606" s="129">
        <f t="shared" si="106"/>
        <v>0</v>
      </c>
      <c r="O606" s="188">
        <f t="shared" si="107"/>
        <v>60399040.81702809</v>
      </c>
      <c r="P606">
        <f t="shared" si="108"/>
        <v>0</v>
      </c>
      <c r="Q606" s="120">
        <f t="shared" si="111"/>
        <v>78934292.516305223</v>
      </c>
      <c r="R606" s="129">
        <f t="shared" si="109"/>
        <v>0</v>
      </c>
    </row>
    <row r="607" spans="2:18" x14ac:dyDescent="0.3">
      <c r="B607" s="157">
        <v>430</v>
      </c>
      <c r="C607" s="170">
        <f t="shared" si="110"/>
        <v>64320000</v>
      </c>
      <c r="D607">
        <f t="shared" si="96"/>
        <v>3.6447465278837682E-8</v>
      </c>
      <c r="E607" s="120">
        <f t="shared" si="97"/>
        <v>0</v>
      </c>
      <c r="F607">
        <f t="shared" si="98"/>
        <v>0</v>
      </c>
      <c r="G607" s="188">
        <f t="shared" si="99"/>
        <v>41863789.117750973</v>
      </c>
      <c r="H607">
        <f t="shared" si="100"/>
        <v>0</v>
      </c>
      <c r="I607" s="120">
        <f t="shared" si="101"/>
        <v>97469544.215582341</v>
      </c>
      <c r="J607" s="129">
        <f t="shared" si="102"/>
        <v>0</v>
      </c>
      <c r="K607" s="188">
        <f t="shared" si="103"/>
        <v>51131414.967389531</v>
      </c>
      <c r="L607">
        <f t="shared" si="104"/>
        <v>0</v>
      </c>
      <c r="M607" s="120">
        <f t="shared" si="105"/>
        <v>88201918.365943789</v>
      </c>
      <c r="N607" s="129">
        <f t="shared" si="106"/>
        <v>0</v>
      </c>
      <c r="O607" s="188">
        <f t="shared" si="107"/>
        <v>60399040.81702809</v>
      </c>
      <c r="P607">
        <f t="shared" si="108"/>
        <v>0</v>
      </c>
      <c r="Q607" s="120">
        <f t="shared" si="111"/>
        <v>78934292.516305223</v>
      </c>
      <c r="R607" s="129">
        <f t="shared" si="109"/>
        <v>0</v>
      </c>
    </row>
    <row r="608" spans="2:18" x14ac:dyDescent="0.3">
      <c r="B608" s="157">
        <v>431</v>
      </c>
      <c r="C608" s="170">
        <f t="shared" si="110"/>
        <v>64400000</v>
      </c>
      <c r="D608">
        <f t="shared" si="96"/>
        <v>3.6628064512845656E-8</v>
      </c>
      <c r="E608" s="120">
        <f t="shared" si="97"/>
        <v>0</v>
      </c>
      <c r="F608">
        <f t="shared" si="98"/>
        <v>0</v>
      </c>
      <c r="G608" s="188">
        <f t="shared" si="99"/>
        <v>41863789.117750973</v>
      </c>
      <c r="H608">
        <f t="shared" si="100"/>
        <v>0</v>
      </c>
      <c r="I608" s="120">
        <f t="shared" si="101"/>
        <v>97469544.215582341</v>
      </c>
      <c r="J608" s="129">
        <f t="shared" si="102"/>
        <v>0</v>
      </c>
      <c r="K608" s="188">
        <f t="shared" si="103"/>
        <v>51131414.967389531</v>
      </c>
      <c r="L608">
        <f t="shared" si="104"/>
        <v>0</v>
      </c>
      <c r="M608" s="120">
        <f t="shared" si="105"/>
        <v>88201918.365943789</v>
      </c>
      <c r="N608" s="129">
        <f t="shared" si="106"/>
        <v>0</v>
      </c>
      <c r="O608" s="188">
        <f t="shared" si="107"/>
        <v>60399040.81702809</v>
      </c>
      <c r="P608">
        <f t="shared" si="108"/>
        <v>0</v>
      </c>
      <c r="Q608" s="120">
        <f t="shared" si="111"/>
        <v>78934292.516305223</v>
      </c>
      <c r="R608" s="129">
        <f t="shared" si="109"/>
        <v>0</v>
      </c>
    </row>
    <row r="609" spans="2:18" x14ac:dyDescent="0.3">
      <c r="B609" s="157">
        <v>432</v>
      </c>
      <c r="C609" s="170">
        <f t="shared" si="110"/>
        <v>64480000</v>
      </c>
      <c r="D609">
        <f t="shared" si="96"/>
        <v>3.6806815868636229E-8</v>
      </c>
      <c r="E609" s="120">
        <f t="shared" si="97"/>
        <v>0</v>
      </c>
      <c r="F609">
        <f t="shared" si="98"/>
        <v>0</v>
      </c>
      <c r="G609" s="188">
        <f t="shared" si="99"/>
        <v>41863789.117750973</v>
      </c>
      <c r="H609">
        <f t="shared" si="100"/>
        <v>0</v>
      </c>
      <c r="I609" s="120">
        <f t="shared" si="101"/>
        <v>97469544.215582341</v>
      </c>
      <c r="J609" s="129">
        <f t="shared" si="102"/>
        <v>0</v>
      </c>
      <c r="K609" s="188">
        <f t="shared" si="103"/>
        <v>51131414.967389531</v>
      </c>
      <c r="L609">
        <f t="shared" si="104"/>
        <v>0</v>
      </c>
      <c r="M609" s="120">
        <f t="shared" si="105"/>
        <v>88201918.365943789</v>
      </c>
      <c r="N609" s="129">
        <f t="shared" si="106"/>
        <v>0</v>
      </c>
      <c r="O609" s="188">
        <f t="shared" si="107"/>
        <v>60399040.81702809</v>
      </c>
      <c r="P609">
        <f t="shared" si="108"/>
        <v>0</v>
      </c>
      <c r="Q609" s="120">
        <f t="shared" si="111"/>
        <v>78934292.516305223</v>
      </c>
      <c r="R609" s="129">
        <f t="shared" si="109"/>
        <v>0</v>
      </c>
    </row>
    <row r="610" spans="2:18" x14ac:dyDescent="0.3">
      <c r="B610" s="157">
        <v>433</v>
      </c>
      <c r="C610" s="170">
        <f t="shared" si="110"/>
        <v>64560000</v>
      </c>
      <c r="D610">
        <f t="shared" si="96"/>
        <v>3.6983683624962915E-8</v>
      </c>
      <c r="E610" s="120">
        <f t="shared" si="97"/>
        <v>0</v>
      </c>
      <c r="F610">
        <f t="shared" si="98"/>
        <v>0</v>
      </c>
      <c r="G610" s="188">
        <f t="shared" si="99"/>
        <v>41863789.117750973</v>
      </c>
      <c r="H610">
        <f t="shared" si="100"/>
        <v>0</v>
      </c>
      <c r="I610" s="120">
        <f t="shared" si="101"/>
        <v>97469544.215582341</v>
      </c>
      <c r="J610" s="129">
        <f t="shared" si="102"/>
        <v>0</v>
      </c>
      <c r="K610" s="188">
        <f t="shared" si="103"/>
        <v>51131414.967389531</v>
      </c>
      <c r="L610">
        <f t="shared" si="104"/>
        <v>0</v>
      </c>
      <c r="M610" s="120">
        <f t="shared" si="105"/>
        <v>88201918.365943789</v>
      </c>
      <c r="N610" s="129">
        <f t="shared" si="106"/>
        <v>0</v>
      </c>
      <c r="O610" s="188">
        <f t="shared" si="107"/>
        <v>60399040.81702809</v>
      </c>
      <c r="P610">
        <f t="shared" si="108"/>
        <v>0</v>
      </c>
      <c r="Q610" s="120">
        <f t="shared" si="111"/>
        <v>78934292.516305223</v>
      </c>
      <c r="R610" s="129">
        <f t="shared" si="109"/>
        <v>0</v>
      </c>
    </row>
    <row r="611" spans="2:18" x14ac:dyDescent="0.3">
      <c r="B611" s="157">
        <v>434</v>
      </c>
      <c r="C611" s="170">
        <f t="shared" si="110"/>
        <v>64640000</v>
      </c>
      <c r="D611">
        <f t="shared" si="96"/>
        <v>3.7158632309662795E-8</v>
      </c>
      <c r="E611" s="120">
        <f t="shared" si="97"/>
        <v>0</v>
      </c>
      <c r="F611">
        <f t="shared" si="98"/>
        <v>0</v>
      </c>
      <c r="G611" s="188">
        <f t="shared" si="99"/>
        <v>41863789.117750973</v>
      </c>
      <c r="H611">
        <f t="shared" si="100"/>
        <v>0</v>
      </c>
      <c r="I611" s="120">
        <f t="shared" si="101"/>
        <v>97469544.215582341</v>
      </c>
      <c r="J611" s="129">
        <f t="shared" si="102"/>
        <v>0</v>
      </c>
      <c r="K611" s="188">
        <f t="shared" si="103"/>
        <v>51131414.967389531</v>
      </c>
      <c r="L611">
        <f t="shared" si="104"/>
        <v>0</v>
      </c>
      <c r="M611" s="120">
        <f t="shared" si="105"/>
        <v>88201918.365943789</v>
      </c>
      <c r="N611" s="129">
        <f t="shared" si="106"/>
        <v>0</v>
      </c>
      <c r="O611" s="188">
        <f t="shared" si="107"/>
        <v>60399040.81702809</v>
      </c>
      <c r="P611">
        <f t="shared" si="108"/>
        <v>0</v>
      </c>
      <c r="Q611" s="120">
        <f t="shared" si="111"/>
        <v>78934292.516305223</v>
      </c>
      <c r="R611" s="129">
        <f t="shared" si="109"/>
        <v>0</v>
      </c>
    </row>
    <row r="612" spans="2:18" x14ac:dyDescent="0.3">
      <c r="B612" s="157">
        <v>435</v>
      </c>
      <c r="C612" s="170">
        <f t="shared" si="110"/>
        <v>64720000</v>
      </c>
      <c r="D612">
        <f t="shared" si="96"/>
        <v>3.7331626711451056E-8</v>
      </c>
      <c r="E612" s="120">
        <f t="shared" si="97"/>
        <v>0</v>
      </c>
      <c r="F612">
        <f t="shared" si="98"/>
        <v>0</v>
      </c>
      <c r="G612" s="188">
        <f t="shared" si="99"/>
        <v>41863789.117750973</v>
      </c>
      <c r="H612">
        <f t="shared" si="100"/>
        <v>0</v>
      </c>
      <c r="I612" s="120">
        <f t="shared" si="101"/>
        <v>97469544.215582341</v>
      </c>
      <c r="J612" s="129">
        <f t="shared" si="102"/>
        <v>0</v>
      </c>
      <c r="K612" s="188">
        <f t="shared" si="103"/>
        <v>51131414.967389531</v>
      </c>
      <c r="L612">
        <f t="shared" si="104"/>
        <v>0</v>
      </c>
      <c r="M612" s="120">
        <f t="shared" si="105"/>
        <v>88201918.365943789</v>
      </c>
      <c r="N612" s="129">
        <f t="shared" si="106"/>
        <v>0</v>
      </c>
      <c r="O612" s="188">
        <f t="shared" si="107"/>
        <v>60399040.81702809</v>
      </c>
      <c r="P612">
        <f t="shared" si="108"/>
        <v>0</v>
      </c>
      <c r="Q612" s="120">
        <f t="shared" si="111"/>
        <v>78934292.516305223</v>
      </c>
      <c r="R612" s="129">
        <f t="shared" si="109"/>
        <v>0</v>
      </c>
    </row>
    <row r="613" spans="2:18" x14ac:dyDescent="0.3">
      <c r="B613" s="157">
        <v>436</v>
      </c>
      <c r="C613" s="170">
        <f t="shared" si="110"/>
        <v>64800000</v>
      </c>
      <c r="D613">
        <f t="shared" si="96"/>
        <v>3.750263189167425E-8</v>
      </c>
      <c r="E613" s="120">
        <f t="shared" si="97"/>
        <v>0</v>
      </c>
      <c r="F613">
        <f t="shared" si="98"/>
        <v>0</v>
      </c>
      <c r="G613" s="188">
        <f t="shared" si="99"/>
        <v>41863789.117750973</v>
      </c>
      <c r="H613">
        <f t="shared" si="100"/>
        <v>0</v>
      </c>
      <c r="I613" s="120">
        <f t="shared" si="101"/>
        <v>97469544.215582341</v>
      </c>
      <c r="J613" s="129">
        <f t="shared" si="102"/>
        <v>0</v>
      </c>
      <c r="K613" s="188">
        <f t="shared" si="103"/>
        <v>51131414.967389531</v>
      </c>
      <c r="L613">
        <f t="shared" si="104"/>
        <v>0</v>
      </c>
      <c r="M613" s="120">
        <f t="shared" si="105"/>
        <v>88201918.365943789</v>
      </c>
      <c r="N613" s="129">
        <f t="shared" si="106"/>
        <v>0</v>
      </c>
      <c r="O613" s="188">
        <f t="shared" si="107"/>
        <v>60399040.81702809</v>
      </c>
      <c r="P613">
        <f t="shared" si="108"/>
        <v>0</v>
      </c>
      <c r="Q613" s="120">
        <f t="shared" si="111"/>
        <v>78934292.516305223</v>
      </c>
      <c r="R613" s="129">
        <f t="shared" si="109"/>
        <v>0</v>
      </c>
    </row>
    <row r="614" spans="2:18" x14ac:dyDescent="0.3">
      <c r="B614" s="157">
        <v>437</v>
      </c>
      <c r="C614" s="170">
        <f t="shared" si="110"/>
        <v>64880000</v>
      </c>
      <c r="D614">
        <f t="shared" si="96"/>
        <v>3.767161319601697E-8</v>
      </c>
      <c r="E614" s="120">
        <f t="shared" si="97"/>
        <v>0</v>
      </c>
      <c r="F614">
        <f t="shared" si="98"/>
        <v>0</v>
      </c>
      <c r="G614" s="188">
        <f t="shared" si="99"/>
        <v>41863789.117750973</v>
      </c>
      <c r="H614">
        <f t="shared" si="100"/>
        <v>0</v>
      </c>
      <c r="I614" s="120">
        <f t="shared" si="101"/>
        <v>97469544.215582341</v>
      </c>
      <c r="J614" s="129">
        <f t="shared" si="102"/>
        <v>0</v>
      </c>
      <c r="K614" s="188">
        <f t="shared" si="103"/>
        <v>51131414.967389531</v>
      </c>
      <c r="L614">
        <f t="shared" si="104"/>
        <v>0</v>
      </c>
      <c r="M614" s="120">
        <f t="shared" si="105"/>
        <v>88201918.365943789</v>
      </c>
      <c r="N614" s="129">
        <f t="shared" si="106"/>
        <v>0</v>
      </c>
      <c r="O614" s="188">
        <f t="shared" si="107"/>
        <v>60399040.81702809</v>
      </c>
      <c r="P614">
        <f t="shared" si="108"/>
        <v>0</v>
      </c>
      <c r="Q614" s="120">
        <f t="shared" si="111"/>
        <v>78934292.516305223</v>
      </c>
      <c r="R614" s="129">
        <f t="shared" si="109"/>
        <v>0</v>
      </c>
    </row>
    <row r="615" spans="2:18" x14ac:dyDescent="0.3">
      <c r="B615" s="157">
        <v>438</v>
      </c>
      <c r="C615" s="170">
        <f t="shared" si="110"/>
        <v>64960000</v>
      </c>
      <c r="D615">
        <f t="shared" si="96"/>
        <v>3.783853626615641E-8</v>
      </c>
      <c r="E615" s="120">
        <f t="shared" si="97"/>
        <v>0</v>
      </c>
      <c r="F615">
        <f t="shared" si="98"/>
        <v>0</v>
      </c>
      <c r="G615" s="188">
        <f t="shared" si="99"/>
        <v>41863789.117750973</v>
      </c>
      <c r="H615">
        <f t="shared" si="100"/>
        <v>0</v>
      </c>
      <c r="I615" s="120">
        <f t="shared" si="101"/>
        <v>97469544.215582341</v>
      </c>
      <c r="J615" s="129">
        <f t="shared" si="102"/>
        <v>0</v>
      </c>
      <c r="K615" s="188">
        <f t="shared" si="103"/>
        <v>51131414.967389531</v>
      </c>
      <c r="L615">
        <f t="shared" si="104"/>
        <v>0</v>
      </c>
      <c r="M615" s="120">
        <f t="shared" si="105"/>
        <v>88201918.365943789</v>
      </c>
      <c r="N615" s="129">
        <f t="shared" si="106"/>
        <v>0</v>
      </c>
      <c r="O615" s="188">
        <f t="shared" si="107"/>
        <v>60399040.81702809</v>
      </c>
      <c r="P615">
        <f t="shared" si="108"/>
        <v>0</v>
      </c>
      <c r="Q615" s="120">
        <f t="shared" si="111"/>
        <v>78934292.516305223</v>
      </c>
      <c r="R615" s="129">
        <f t="shared" si="109"/>
        <v>0</v>
      </c>
    </row>
    <row r="616" spans="2:18" x14ac:dyDescent="0.3">
      <c r="B616" s="157">
        <v>439</v>
      </c>
      <c r="C616" s="170">
        <f t="shared" si="110"/>
        <v>65040000</v>
      </c>
      <c r="D616">
        <f t="shared" si="96"/>
        <v>3.8003367051359321E-8</v>
      </c>
      <c r="E616" s="120">
        <f t="shared" si="97"/>
        <v>0</v>
      </c>
      <c r="F616">
        <f t="shared" si="98"/>
        <v>0</v>
      </c>
      <c r="G616" s="188">
        <f t="shared" si="99"/>
        <v>41863789.117750973</v>
      </c>
      <c r="H616">
        <f t="shared" si="100"/>
        <v>0</v>
      </c>
      <c r="I616" s="120">
        <f t="shared" si="101"/>
        <v>97469544.215582341</v>
      </c>
      <c r="J616" s="129">
        <f t="shared" si="102"/>
        <v>0</v>
      </c>
      <c r="K616" s="188">
        <f t="shared" si="103"/>
        <v>51131414.967389531</v>
      </c>
      <c r="L616">
        <f t="shared" si="104"/>
        <v>0</v>
      </c>
      <c r="M616" s="120">
        <f t="shared" si="105"/>
        <v>88201918.365943789</v>
      </c>
      <c r="N616" s="129">
        <f t="shared" si="106"/>
        <v>0</v>
      </c>
      <c r="O616" s="188">
        <f t="shared" si="107"/>
        <v>60399040.81702809</v>
      </c>
      <c r="P616">
        <f t="shared" si="108"/>
        <v>0</v>
      </c>
      <c r="Q616" s="120">
        <f t="shared" si="111"/>
        <v>78934292.516305223</v>
      </c>
      <c r="R616" s="129">
        <f t="shared" si="109"/>
        <v>0</v>
      </c>
    </row>
    <row r="617" spans="2:18" x14ac:dyDescent="0.3">
      <c r="B617" s="157">
        <v>440</v>
      </c>
      <c r="C617" s="170">
        <f t="shared" si="110"/>
        <v>65120000</v>
      </c>
      <c r="D617">
        <f t="shared" si="96"/>
        <v>3.8166071820015923E-8</v>
      </c>
      <c r="E617" s="120">
        <f t="shared" si="97"/>
        <v>0</v>
      </c>
      <c r="F617">
        <f t="shared" si="98"/>
        <v>0</v>
      </c>
      <c r="G617" s="188">
        <f t="shared" si="99"/>
        <v>41863789.117750973</v>
      </c>
      <c r="H617">
        <f t="shared" si="100"/>
        <v>0</v>
      </c>
      <c r="I617" s="120">
        <f t="shared" si="101"/>
        <v>97469544.215582341</v>
      </c>
      <c r="J617" s="129">
        <f t="shared" si="102"/>
        <v>0</v>
      </c>
      <c r="K617" s="188">
        <f t="shared" si="103"/>
        <v>51131414.967389531</v>
      </c>
      <c r="L617">
        <f t="shared" si="104"/>
        <v>0</v>
      </c>
      <c r="M617" s="120">
        <f t="shared" si="105"/>
        <v>88201918.365943789</v>
      </c>
      <c r="N617" s="129">
        <f t="shared" si="106"/>
        <v>0</v>
      </c>
      <c r="O617" s="188">
        <f t="shared" si="107"/>
        <v>60399040.81702809</v>
      </c>
      <c r="P617">
        <f t="shared" si="108"/>
        <v>0</v>
      </c>
      <c r="Q617" s="120">
        <f t="shared" si="111"/>
        <v>78934292.516305223</v>
      </c>
      <c r="R617" s="129">
        <f t="shared" si="109"/>
        <v>0</v>
      </c>
    </row>
    <row r="618" spans="2:18" x14ac:dyDescent="0.3">
      <c r="B618" s="157">
        <v>441</v>
      </c>
      <c r="C618" s="170">
        <f t="shared" si="110"/>
        <v>65200000</v>
      </c>
      <c r="D618">
        <f t="shared" si="96"/>
        <v>3.832661717110543E-8</v>
      </c>
      <c r="E618" s="120">
        <f t="shared" si="97"/>
        <v>0</v>
      </c>
      <c r="F618">
        <f t="shared" si="98"/>
        <v>0</v>
      </c>
      <c r="G618" s="188">
        <f t="shared" si="99"/>
        <v>41863789.117750973</v>
      </c>
      <c r="H618">
        <f t="shared" si="100"/>
        <v>0</v>
      </c>
      <c r="I618" s="120">
        <f t="shared" si="101"/>
        <v>97469544.215582341</v>
      </c>
      <c r="J618" s="129">
        <f t="shared" si="102"/>
        <v>0</v>
      </c>
      <c r="K618" s="188">
        <f t="shared" si="103"/>
        <v>51131414.967389531</v>
      </c>
      <c r="L618">
        <f t="shared" si="104"/>
        <v>0</v>
      </c>
      <c r="M618" s="120">
        <f t="shared" si="105"/>
        <v>88201918.365943789</v>
      </c>
      <c r="N618" s="129">
        <f t="shared" si="106"/>
        <v>0</v>
      </c>
      <c r="O618" s="188">
        <f t="shared" si="107"/>
        <v>60399040.81702809</v>
      </c>
      <c r="P618">
        <f t="shared" si="108"/>
        <v>0</v>
      </c>
      <c r="Q618" s="120">
        <f t="shared" si="111"/>
        <v>78934292.516305223</v>
      </c>
      <c r="R618" s="129">
        <f t="shared" si="109"/>
        <v>0</v>
      </c>
    </row>
    <row r="619" spans="2:18" x14ac:dyDescent="0.3">
      <c r="B619" s="157">
        <v>442</v>
      </c>
      <c r="C619" s="170">
        <f t="shared" si="110"/>
        <v>65280000</v>
      </c>
      <c r="D619">
        <f t="shared" si="96"/>
        <v>3.8484970045587578E-8</v>
      </c>
      <c r="E619" s="120">
        <f t="shared" si="97"/>
        <v>0</v>
      </c>
      <c r="F619">
        <f t="shared" si="98"/>
        <v>0</v>
      </c>
      <c r="G619" s="188">
        <f t="shared" si="99"/>
        <v>41863789.117750973</v>
      </c>
      <c r="H619">
        <f t="shared" si="100"/>
        <v>0</v>
      </c>
      <c r="I619" s="120">
        <f t="shared" si="101"/>
        <v>97469544.215582341</v>
      </c>
      <c r="J619" s="129">
        <f t="shared" si="102"/>
        <v>0</v>
      </c>
      <c r="K619" s="188">
        <f t="shared" si="103"/>
        <v>51131414.967389531</v>
      </c>
      <c r="L619">
        <f t="shared" si="104"/>
        <v>0</v>
      </c>
      <c r="M619" s="120">
        <f t="shared" si="105"/>
        <v>88201918.365943789</v>
      </c>
      <c r="N619" s="129">
        <f t="shared" si="106"/>
        <v>0</v>
      </c>
      <c r="O619" s="188">
        <f t="shared" si="107"/>
        <v>60399040.81702809</v>
      </c>
      <c r="P619">
        <f t="shared" si="108"/>
        <v>0</v>
      </c>
      <c r="Q619" s="120">
        <f t="shared" si="111"/>
        <v>78934292.516305223</v>
      </c>
      <c r="R619" s="129">
        <f t="shared" si="109"/>
        <v>0</v>
      </c>
    </row>
    <row r="620" spans="2:18" x14ac:dyDescent="0.3">
      <c r="B620" s="157">
        <v>443</v>
      </c>
      <c r="C620" s="170">
        <f t="shared" si="110"/>
        <v>65360000</v>
      </c>
      <c r="D620">
        <f t="shared" si="96"/>
        <v>3.8641097737714805E-8</v>
      </c>
      <c r="E620" s="120">
        <f t="shared" si="97"/>
        <v>0</v>
      </c>
      <c r="F620">
        <f t="shared" si="98"/>
        <v>0</v>
      </c>
      <c r="G620" s="188">
        <f t="shared" si="99"/>
        <v>41863789.117750973</v>
      </c>
      <c r="H620">
        <f t="shared" si="100"/>
        <v>0</v>
      </c>
      <c r="I620" s="120">
        <f t="shared" si="101"/>
        <v>97469544.215582341</v>
      </c>
      <c r="J620" s="129">
        <f t="shared" si="102"/>
        <v>0</v>
      </c>
      <c r="K620" s="188">
        <f t="shared" si="103"/>
        <v>51131414.967389531</v>
      </c>
      <c r="L620">
        <f t="shared" si="104"/>
        <v>0</v>
      </c>
      <c r="M620" s="120">
        <f t="shared" si="105"/>
        <v>88201918.365943789</v>
      </c>
      <c r="N620" s="129">
        <f t="shared" si="106"/>
        <v>0</v>
      </c>
      <c r="O620" s="188">
        <f t="shared" si="107"/>
        <v>60399040.81702809</v>
      </c>
      <c r="P620">
        <f t="shared" si="108"/>
        <v>0</v>
      </c>
      <c r="Q620" s="120">
        <f t="shared" si="111"/>
        <v>78934292.516305223</v>
      </c>
      <c r="R620" s="129">
        <f t="shared" si="109"/>
        <v>0</v>
      </c>
    </row>
    <row r="621" spans="2:18" x14ac:dyDescent="0.3">
      <c r="B621" s="157">
        <v>444</v>
      </c>
      <c r="C621" s="170">
        <f t="shared" si="110"/>
        <v>65440000</v>
      </c>
      <c r="D621">
        <f t="shared" si="96"/>
        <v>3.8794967906259824E-8</v>
      </c>
      <c r="E621" s="120">
        <f t="shared" si="97"/>
        <v>0</v>
      </c>
      <c r="F621">
        <f t="shared" si="98"/>
        <v>0</v>
      </c>
      <c r="G621" s="188">
        <f t="shared" si="99"/>
        <v>41863789.117750973</v>
      </c>
      <c r="H621">
        <f t="shared" si="100"/>
        <v>0</v>
      </c>
      <c r="I621" s="120">
        <f t="shared" si="101"/>
        <v>97469544.215582341</v>
      </c>
      <c r="J621" s="129">
        <f t="shared" si="102"/>
        <v>0</v>
      </c>
      <c r="K621" s="188">
        <f t="shared" si="103"/>
        <v>51131414.967389531</v>
      </c>
      <c r="L621">
        <f t="shared" si="104"/>
        <v>0</v>
      </c>
      <c r="M621" s="120">
        <f t="shared" si="105"/>
        <v>88201918.365943789</v>
      </c>
      <c r="N621" s="129">
        <f t="shared" si="106"/>
        <v>0</v>
      </c>
      <c r="O621" s="188">
        <f t="shared" si="107"/>
        <v>60399040.81702809</v>
      </c>
      <c r="P621">
        <f t="shared" si="108"/>
        <v>0</v>
      </c>
      <c r="Q621" s="120">
        <f t="shared" si="111"/>
        <v>78934292.516305223</v>
      </c>
      <c r="R621" s="129">
        <f t="shared" si="109"/>
        <v>0</v>
      </c>
    </row>
    <row r="622" spans="2:18" x14ac:dyDescent="0.3">
      <c r="B622" s="157">
        <v>445</v>
      </c>
      <c r="C622" s="170">
        <f t="shared" si="110"/>
        <v>65520000</v>
      </c>
      <c r="D622">
        <f t="shared" si="96"/>
        <v>3.8946548585652926E-8</v>
      </c>
      <c r="E622" s="120">
        <f t="shared" si="97"/>
        <v>0</v>
      </c>
      <c r="F622">
        <f t="shared" si="98"/>
        <v>0</v>
      </c>
      <c r="G622" s="188">
        <f t="shared" si="99"/>
        <v>41863789.117750973</v>
      </c>
      <c r="H622">
        <f t="shared" si="100"/>
        <v>0</v>
      </c>
      <c r="I622" s="120">
        <f t="shared" si="101"/>
        <v>97469544.215582341</v>
      </c>
      <c r="J622" s="129">
        <f t="shared" si="102"/>
        <v>0</v>
      </c>
      <c r="K622" s="188">
        <f t="shared" si="103"/>
        <v>51131414.967389531</v>
      </c>
      <c r="L622">
        <f t="shared" si="104"/>
        <v>0</v>
      </c>
      <c r="M622" s="120">
        <f t="shared" si="105"/>
        <v>88201918.365943789</v>
      </c>
      <c r="N622" s="129">
        <f t="shared" si="106"/>
        <v>0</v>
      </c>
      <c r="O622" s="188">
        <f t="shared" si="107"/>
        <v>60399040.81702809</v>
      </c>
      <c r="P622">
        <f t="shared" si="108"/>
        <v>0</v>
      </c>
      <c r="Q622" s="120">
        <f t="shared" si="111"/>
        <v>78934292.516305223</v>
      </c>
      <c r="R622" s="129">
        <f t="shared" si="109"/>
        <v>0</v>
      </c>
    </row>
    <row r="623" spans="2:18" x14ac:dyDescent="0.3">
      <c r="B623" s="157">
        <v>446</v>
      </c>
      <c r="C623" s="170">
        <f t="shared" si="110"/>
        <v>65600000</v>
      </c>
      <c r="D623">
        <f t="shared" si="96"/>
        <v>3.909580819702392E-8</v>
      </c>
      <c r="E623" s="120">
        <f t="shared" si="97"/>
        <v>0</v>
      </c>
      <c r="F623">
        <f t="shared" si="98"/>
        <v>0</v>
      </c>
      <c r="G623" s="188">
        <f t="shared" si="99"/>
        <v>41863789.117750973</v>
      </c>
      <c r="H623">
        <f t="shared" si="100"/>
        <v>0</v>
      </c>
      <c r="I623" s="120">
        <f t="shared" si="101"/>
        <v>97469544.215582341</v>
      </c>
      <c r="J623" s="129">
        <f t="shared" si="102"/>
        <v>0</v>
      </c>
      <c r="K623" s="188">
        <f t="shared" si="103"/>
        <v>51131414.967389531</v>
      </c>
      <c r="L623">
        <f t="shared" si="104"/>
        <v>0</v>
      </c>
      <c r="M623" s="120">
        <f t="shared" si="105"/>
        <v>88201918.365943789</v>
      </c>
      <c r="N623" s="129">
        <f t="shared" si="106"/>
        <v>0</v>
      </c>
      <c r="O623" s="188">
        <f t="shared" si="107"/>
        <v>60399040.81702809</v>
      </c>
      <c r="P623">
        <f t="shared" si="108"/>
        <v>0</v>
      </c>
      <c r="Q623" s="120">
        <f t="shared" si="111"/>
        <v>78934292.516305223</v>
      </c>
      <c r="R623" s="129">
        <f t="shared" si="109"/>
        <v>0</v>
      </c>
    </row>
    <row r="624" spans="2:18" x14ac:dyDescent="0.3">
      <c r="B624" s="157">
        <v>447</v>
      </c>
      <c r="C624" s="170">
        <f t="shared" si="110"/>
        <v>65680000</v>
      </c>
      <c r="D624">
        <f t="shared" si="96"/>
        <v>3.9242715559143238E-8</v>
      </c>
      <c r="E624" s="120">
        <f t="shared" si="97"/>
        <v>0</v>
      </c>
      <c r="F624">
        <f t="shared" si="98"/>
        <v>0</v>
      </c>
      <c r="G624" s="188">
        <f t="shared" si="99"/>
        <v>41863789.117750973</v>
      </c>
      <c r="H624">
        <f t="shared" si="100"/>
        <v>0</v>
      </c>
      <c r="I624" s="120">
        <f t="shared" si="101"/>
        <v>97469544.215582341</v>
      </c>
      <c r="J624" s="129">
        <f t="shared" si="102"/>
        <v>0</v>
      </c>
      <c r="K624" s="188">
        <f t="shared" si="103"/>
        <v>51131414.967389531</v>
      </c>
      <c r="L624">
        <f t="shared" si="104"/>
        <v>0</v>
      </c>
      <c r="M624" s="120">
        <f t="shared" si="105"/>
        <v>88201918.365943789</v>
      </c>
      <c r="N624" s="129">
        <f t="shared" si="106"/>
        <v>0</v>
      </c>
      <c r="O624" s="188">
        <f t="shared" si="107"/>
        <v>60399040.81702809</v>
      </c>
      <c r="P624">
        <f t="shared" si="108"/>
        <v>0</v>
      </c>
      <c r="Q624" s="120">
        <f t="shared" si="111"/>
        <v>78934292.516305223</v>
      </c>
      <c r="R624" s="129">
        <f t="shared" si="109"/>
        <v>0</v>
      </c>
    </row>
    <row r="625" spans="2:18" x14ac:dyDescent="0.3">
      <c r="B625" s="157">
        <v>448</v>
      </c>
      <c r="C625" s="170">
        <f t="shared" si="110"/>
        <v>65760000</v>
      </c>
      <c r="D625">
        <f t="shared" si="96"/>
        <v>3.9387239899257009E-8</v>
      </c>
      <c r="E625" s="120">
        <f t="shared" si="97"/>
        <v>0</v>
      </c>
      <c r="F625">
        <f t="shared" si="98"/>
        <v>0</v>
      </c>
      <c r="G625" s="188">
        <f t="shared" si="99"/>
        <v>41863789.117750973</v>
      </c>
      <c r="H625">
        <f t="shared" si="100"/>
        <v>0</v>
      </c>
      <c r="I625" s="120">
        <f t="shared" si="101"/>
        <v>97469544.215582341</v>
      </c>
      <c r="J625" s="129">
        <f t="shared" si="102"/>
        <v>0</v>
      </c>
      <c r="K625" s="188">
        <f t="shared" si="103"/>
        <v>51131414.967389531</v>
      </c>
      <c r="L625">
        <f t="shared" si="104"/>
        <v>0</v>
      </c>
      <c r="M625" s="120">
        <f t="shared" si="105"/>
        <v>88201918.365943789</v>
      </c>
      <c r="N625" s="129">
        <f t="shared" si="106"/>
        <v>0</v>
      </c>
      <c r="O625" s="188">
        <f t="shared" si="107"/>
        <v>60399040.81702809</v>
      </c>
      <c r="P625">
        <f t="shared" si="108"/>
        <v>0</v>
      </c>
      <c r="Q625" s="120">
        <f t="shared" si="111"/>
        <v>78934292.516305223</v>
      </c>
      <c r="R625" s="129">
        <f t="shared" si="109"/>
        <v>0</v>
      </c>
    </row>
    <row r="626" spans="2:18" x14ac:dyDescent="0.3">
      <c r="B626" s="157">
        <v>449</v>
      </c>
      <c r="C626" s="170">
        <f t="shared" si="110"/>
        <v>65840000</v>
      </c>
      <c r="D626">
        <f t="shared" ref="D626:D689" si="112">_xlfn.NORM.DIST(C626,$C$153,$C$154,FALSE)</f>
        <v>3.9529350863810634E-8</v>
      </c>
      <c r="E626" s="120">
        <f t="shared" ref="E626:E689" si="113">$C$172</f>
        <v>0</v>
      </c>
      <c r="F626">
        <f t="shared" ref="F626:F689" si="114">IF($C$172&gt;$C$171,IF(C626&lt;$C$172,0,D626),IF(C626&gt;$C$172,0,D626))</f>
        <v>0</v>
      </c>
      <c r="G626" s="188">
        <f t="shared" ref="G626:G689" si="115">$H$177</f>
        <v>41863789.117750973</v>
      </c>
      <c r="H626">
        <f t="shared" ref="H626:H689" si="116">IF($H$177&gt;$C$171,IF(C626&lt;$H$177,0,D626),IF(C626&gt;$H$177,0,D626))</f>
        <v>0</v>
      </c>
      <c r="I626" s="120">
        <f t="shared" ref="I626:I689" si="117">$J$177</f>
        <v>97469544.215582341</v>
      </c>
      <c r="J626" s="129">
        <f t="shared" ref="J626:J689" si="118">IF($J$177&gt;$C$171,IF(C626&lt;$J$177,0,D626),IF(C626&gt;$J$177,0,D626))</f>
        <v>0</v>
      </c>
      <c r="K626" s="188">
        <f t="shared" ref="K626:K689" si="119">$L$177</f>
        <v>51131414.967389531</v>
      </c>
      <c r="L626">
        <f t="shared" ref="L626:L689" si="120">IF($L$177&gt;$C$171,IF(C626&lt;$L$177,0,D626),IF(C626&gt;$L$177,0,D626))</f>
        <v>0</v>
      </c>
      <c r="M626" s="120">
        <f t="shared" ref="M626:M689" si="121">$N$177</f>
        <v>88201918.365943789</v>
      </c>
      <c r="N626" s="129">
        <f t="shared" ref="N626:N689" si="122">IF($N$177&gt;$C$171,IF(C626&lt;$N$177,0,D626),IF(C626&gt;$N$177,0,D626))</f>
        <v>0</v>
      </c>
      <c r="O626" s="188">
        <f t="shared" ref="O626:O689" si="123">$P$177</f>
        <v>60399040.81702809</v>
      </c>
      <c r="P626">
        <f t="shared" ref="P626:P689" si="124">IF($P$177&gt;$C$171,IF(C626&lt;$P$177,0,D626),IF(C626&gt;$P$177,0,D626))</f>
        <v>0</v>
      </c>
      <c r="Q626" s="120">
        <f t="shared" si="111"/>
        <v>78934292.516305223</v>
      </c>
      <c r="R626" s="129">
        <f t="shared" ref="R626:R689" si="125">IF($R$177&gt;$C$171,IF(C626&lt;$R$177,0,D626),IF(C626&gt;$R$177,0,D626))</f>
        <v>0</v>
      </c>
    </row>
    <row r="627" spans="2:18" x14ac:dyDescent="0.3">
      <c r="B627" s="157">
        <v>450</v>
      </c>
      <c r="C627" s="170">
        <f t="shared" ref="C627:C690" si="126">C626+$C$173</f>
        <v>65920000</v>
      </c>
      <c r="D627">
        <f t="shared" si="112"/>
        <v>3.966901852905602E-8</v>
      </c>
      <c r="E627" s="120">
        <f t="shared" si="113"/>
        <v>0</v>
      </c>
      <c r="F627">
        <f t="shared" si="114"/>
        <v>0</v>
      </c>
      <c r="G627" s="188">
        <f t="shared" si="115"/>
        <v>41863789.117750973</v>
      </c>
      <c r="H627">
        <f t="shared" si="116"/>
        <v>0</v>
      </c>
      <c r="I627" s="120">
        <f t="shared" si="117"/>
        <v>97469544.215582341</v>
      </c>
      <c r="J627" s="129">
        <f t="shared" si="118"/>
        <v>0</v>
      </c>
      <c r="K627" s="188">
        <f t="shared" si="119"/>
        <v>51131414.967389531</v>
      </c>
      <c r="L627">
        <f t="shared" si="120"/>
        <v>0</v>
      </c>
      <c r="M627" s="120">
        <f t="shared" si="121"/>
        <v>88201918.365943789</v>
      </c>
      <c r="N627" s="129">
        <f t="shared" si="122"/>
        <v>0</v>
      </c>
      <c r="O627" s="188">
        <f t="shared" si="123"/>
        <v>60399040.81702809</v>
      </c>
      <c r="P627">
        <f t="shared" si="124"/>
        <v>0</v>
      </c>
      <c r="Q627" s="120">
        <f t="shared" ref="Q627:Q690" si="127">$R$177</f>
        <v>78934292.516305223</v>
      </c>
      <c r="R627" s="129">
        <f t="shared" si="125"/>
        <v>0</v>
      </c>
    </row>
    <row r="628" spans="2:18" x14ac:dyDescent="0.3">
      <c r="B628" s="157">
        <v>451</v>
      </c>
      <c r="C628" s="170">
        <f t="shared" si="126"/>
        <v>66000000</v>
      </c>
      <c r="D628">
        <f t="shared" si="112"/>
        <v>3.9806213411536858E-8</v>
      </c>
      <c r="E628" s="120">
        <f t="shared" si="113"/>
        <v>0</v>
      </c>
      <c r="F628">
        <f t="shared" si="114"/>
        <v>0</v>
      </c>
      <c r="G628" s="188">
        <f t="shared" si="115"/>
        <v>41863789.117750973</v>
      </c>
      <c r="H628">
        <f t="shared" si="116"/>
        <v>0</v>
      </c>
      <c r="I628" s="120">
        <f t="shared" si="117"/>
        <v>97469544.215582341</v>
      </c>
      <c r="J628" s="129">
        <f t="shared" si="118"/>
        <v>0</v>
      </c>
      <c r="K628" s="188">
        <f t="shared" si="119"/>
        <v>51131414.967389531</v>
      </c>
      <c r="L628">
        <f t="shared" si="120"/>
        <v>0</v>
      </c>
      <c r="M628" s="120">
        <f t="shared" si="121"/>
        <v>88201918.365943789</v>
      </c>
      <c r="N628" s="129">
        <f t="shared" si="122"/>
        <v>0</v>
      </c>
      <c r="O628" s="188">
        <f t="shared" si="123"/>
        <v>60399040.81702809</v>
      </c>
      <c r="P628">
        <f t="shared" si="124"/>
        <v>0</v>
      </c>
      <c r="Q628" s="120">
        <f t="shared" si="127"/>
        <v>78934292.516305223</v>
      </c>
      <c r="R628" s="129">
        <f t="shared" si="125"/>
        <v>0</v>
      </c>
    </row>
    <row r="629" spans="2:18" x14ac:dyDescent="0.3">
      <c r="B629" s="157">
        <v>452</v>
      </c>
      <c r="C629" s="170">
        <f t="shared" si="126"/>
        <v>66080000</v>
      </c>
      <c r="D629">
        <f t="shared" si="112"/>
        <v>3.9940906478447126E-8</v>
      </c>
      <c r="E629" s="120">
        <f t="shared" si="113"/>
        <v>0</v>
      </c>
      <c r="F629">
        <f t="shared" si="114"/>
        <v>0</v>
      </c>
      <c r="G629" s="188">
        <f t="shared" si="115"/>
        <v>41863789.117750973</v>
      </c>
      <c r="H629">
        <f t="shared" si="116"/>
        <v>0</v>
      </c>
      <c r="I629" s="120">
        <f t="shared" si="117"/>
        <v>97469544.215582341</v>
      </c>
      <c r="J629" s="129">
        <f t="shared" si="118"/>
        <v>0</v>
      </c>
      <c r="K629" s="188">
        <f t="shared" si="119"/>
        <v>51131414.967389531</v>
      </c>
      <c r="L629">
        <f t="shared" si="120"/>
        <v>0</v>
      </c>
      <c r="M629" s="120">
        <f t="shared" si="121"/>
        <v>88201918.365943789</v>
      </c>
      <c r="N629" s="129">
        <f t="shared" si="122"/>
        <v>0</v>
      </c>
      <c r="O629" s="188">
        <f t="shared" si="123"/>
        <v>60399040.81702809</v>
      </c>
      <c r="P629">
        <f t="shared" si="124"/>
        <v>0</v>
      </c>
      <c r="Q629" s="120">
        <f t="shared" si="127"/>
        <v>78934292.516305223</v>
      </c>
      <c r="R629" s="129">
        <f t="shared" si="125"/>
        <v>0</v>
      </c>
    </row>
    <row r="630" spans="2:18" x14ac:dyDescent="0.3">
      <c r="B630" s="157">
        <v>453</v>
      </c>
      <c r="C630" s="170">
        <f t="shared" si="126"/>
        <v>66160000</v>
      </c>
      <c r="D630">
        <f t="shared" si="112"/>
        <v>4.0073069157857596E-8</v>
      </c>
      <c r="E630" s="120">
        <f t="shared" si="113"/>
        <v>0</v>
      </c>
      <c r="F630">
        <f t="shared" si="114"/>
        <v>0</v>
      </c>
      <c r="G630" s="188">
        <f t="shared" si="115"/>
        <v>41863789.117750973</v>
      </c>
      <c r="H630">
        <f t="shared" si="116"/>
        <v>0</v>
      </c>
      <c r="I630" s="120">
        <f t="shared" si="117"/>
        <v>97469544.215582341</v>
      </c>
      <c r="J630" s="129">
        <f t="shared" si="118"/>
        <v>0</v>
      </c>
      <c r="K630" s="188">
        <f t="shared" si="119"/>
        <v>51131414.967389531</v>
      </c>
      <c r="L630">
        <f t="shared" si="120"/>
        <v>0</v>
      </c>
      <c r="M630" s="120">
        <f t="shared" si="121"/>
        <v>88201918.365943789</v>
      </c>
      <c r="N630" s="129">
        <f t="shared" si="122"/>
        <v>0</v>
      </c>
      <c r="O630" s="188">
        <f t="shared" si="123"/>
        <v>60399040.81702809</v>
      </c>
      <c r="P630">
        <f t="shared" si="124"/>
        <v>0</v>
      </c>
      <c r="Q630" s="120">
        <f t="shared" si="127"/>
        <v>78934292.516305223</v>
      </c>
      <c r="R630" s="129">
        <f t="shared" si="125"/>
        <v>0</v>
      </c>
    </row>
    <row r="631" spans="2:18" x14ac:dyDescent="0.3">
      <c r="B631" s="157">
        <v>454</v>
      </c>
      <c r="C631" s="170">
        <f t="shared" si="126"/>
        <v>66240000</v>
      </c>
      <c r="D631">
        <f t="shared" si="112"/>
        <v>4.020267334880534E-8</v>
      </c>
      <c r="E631" s="120">
        <f t="shared" si="113"/>
        <v>0</v>
      </c>
      <c r="F631">
        <f t="shared" si="114"/>
        <v>0</v>
      </c>
      <c r="G631" s="188">
        <f t="shared" si="115"/>
        <v>41863789.117750973</v>
      </c>
      <c r="H631">
        <f t="shared" si="116"/>
        <v>0</v>
      </c>
      <c r="I631" s="120">
        <f t="shared" si="117"/>
        <v>97469544.215582341</v>
      </c>
      <c r="J631" s="129">
        <f t="shared" si="118"/>
        <v>0</v>
      </c>
      <c r="K631" s="188">
        <f t="shared" si="119"/>
        <v>51131414.967389531</v>
      </c>
      <c r="L631">
        <f t="shared" si="120"/>
        <v>0</v>
      </c>
      <c r="M631" s="120">
        <f t="shared" si="121"/>
        <v>88201918.365943789</v>
      </c>
      <c r="N631" s="129">
        <f t="shared" si="122"/>
        <v>0</v>
      </c>
      <c r="O631" s="188">
        <f t="shared" si="123"/>
        <v>60399040.81702809</v>
      </c>
      <c r="P631">
        <f t="shared" si="124"/>
        <v>0</v>
      </c>
      <c r="Q631" s="120">
        <f t="shared" si="127"/>
        <v>78934292.516305223</v>
      </c>
      <c r="R631" s="129">
        <f t="shared" si="125"/>
        <v>0</v>
      </c>
    </row>
    <row r="632" spans="2:18" x14ac:dyDescent="0.3">
      <c r="B632" s="157">
        <v>455</v>
      </c>
      <c r="C632" s="170">
        <f t="shared" si="126"/>
        <v>66320000</v>
      </c>
      <c r="D632">
        <f t="shared" si="112"/>
        <v>4.0329691431241191E-8</v>
      </c>
      <c r="E632" s="120">
        <f t="shared" si="113"/>
        <v>0</v>
      </c>
      <c r="F632">
        <f t="shared" si="114"/>
        <v>0</v>
      </c>
      <c r="G632" s="188">
        <f t="shared" si="115"/>
        <v>41863789.117750973</v>
      </c>
      <c r="H632">
        <f t="shared" si="116"/>
        <v>0</v>
      </c>
      <c r="I632" s="120">
        <f t="shared" si="117"/>
        <v>97469544.215582341</v>
      </c>
      <c r="J632" s="129">
        <f t="shared" si="118"/>
        <v>0</v>
      </c>
      <c r="K632" s="188">
        <f t="shared" si="119"/>
        <v>51131414.967389531</v>
      </c>
      <c r="L632">
        <f t="shared" si="120"/>
        <v>0</v>
      </c>
      <c r="M632" s="120">
        <f t="shared" si="121"/>
        <v>88201918.365943789</v>
      </c>
      <c r="N632" s="129">
        <f t="shared" si="122"/>
        <v>0</v>
      </c>
      <c r="O632" s="188">
        <f t="shared" si="123"/>
        <v>60399040.81702809</v>
      </c>
      <c r="P632">
        <f t="shared" si="124"/>
        <v>0</v>
      </c>
      <c r="Q632" s="120">
        <f t="shared" si="127"/>
        <v>78934292.516305223</v>
      </c>
      <c r="R632" s="129">
        <f t="shared" si="125"/>
        <v>0</v>
      </c>
    </row>
    <row r="633" spans="2:18" x14ac:dyDescent="0.3">
      <c r="B633" s="157">
        <v>456</v>
      </c>
      <c r="C633" s="170">
        <f t="shared" si="126"/>
        <v>66400000</v>
      </c>
      <c r="D633">
        <f t="shared" si="112"/>
        <v>4.045409627583042E-8</v>
      </c>
      <c r="E633" s="120">
        <f t="shared" si="113"/>
        <v>0</v>
      </c>
      <c r="F633">
        <f t="shared" si="114"/>
        <v>0</v>
      </c>
      <c r="G633" s="188">
        <f t="shared" si="115"/>
        <v>41863789.117750973</v>
      </c>
      <c r="H633">
        <f t="shared" si="116"/>
        <v>0</v>
      </c>
      <c r="I633" s="120">
        <f t="shared" si="117"/>
        <v>97469544.215582341</v>
      </c>
      <c r="J633" s="129">
        <f t="shared" si="118"/>
        <v>0</v>
      </c>
      <c r="K633" s="188">
        <f t="shared" si="119"/>
        <v>51131414.967389531</v>
      </c>
      <c r="L633">
        <f t="shared" si="120"/>
        <v>0</v>
      </c>
      <c r="M633" s="120">
        <f t="shared" si="121"/>
        <v>88201918.365943789</v>
      </c>
      <c r="N633" s="129">
        <f t="shared" si="122"/>
        <v>0</v>
      </c>
      <c r="O633" s="188">
        <f t="shared" si="123"/>
        <v>60399040.81702809</v>
      </c>
      <c r="P633">
        <f t="shared" si="124"/>
        <v>0</v>
      </c>
      <c r="Q633" s="120">
        <f t="shared" si="127"/>
        <v>78934292.516305223</v>
      </c>
      <c r="R633" s="129">
        <f t="shared" si="125"/>
        <v>0</v>
      </c>
    </row>
    <row r="634" spans="2:18" x14ac:dyDescent="0.3">
      <c r="B634" s="157">
        <v>457</v>
      </c>
      <c r="C634" s="170">
        <f t="shared" si="126"/>
        <v>66480000</v>
      </c>
      <c r="D634">
        <f t="shared" si="112"/>
        <v>4.0575861253601457E-8</v>
      </c>
      <c r="E634" s="120">
        <f t="shared" si="113"/>
        <v>0</v>
      </c>
      <c r="F634">
        <f t="shared" si="114"/>
        <v>0</v>
      </c>
      <c r="G634" s="188">
        <f t="shared" si="115"/>
        <v>41863789.117750973</v>
      </c>
      <c r="H634">
        <f t="shared" si="116"/>
        <v>0</v>
      </c>
      <c r="I634" s="120">
        <f t="shared" si="117"/>
        <v>97469544.215582341</v>
      </c>
      <c r="J634" s="129">
        <f t="shared" si="118"/>
        <v>0</v>
      </c>
      <c r="K634" s="188">
        <f t="shared" si="119"/>
        <v>51131414.967389531</v>
      </c>
      <c r="L634">
        <f t="shared" si="120"/>
        <v>0</v>
      </c>
      <c r="M634" s="120">
        <f t="shared" si="121"/>
        <v>88201918.365943789</v>
      </c>
      <c r="N634" s="129">
        <f t="shared" si="122"/>
        <v>0</v>
      </c>
      <c r="O634" s="188">
        <f t="shared" si="123"/>
        <v>60399040.81702809</v>
      </c>
      <c r="P634">
        <f t="shared" si="124"/>
        <v>0</v>
      </c>
      <c r="Q634" s="120">
        <f t="shared" si="127"/>
        <v>78934292.516305223</v>
      </c>
      <c r="R634" s="129">
        <f t="shared" si="125"/>
        <v>0</v>
      </c>
    </row>
    <row r="635" spans="2:18" x14ac:dyDescent="0.3">
      <c r="B635" s="157">
        <v>458</v>
      </c>
      <c r="C635" s="170">
        <f t="shared" si="126"/>
        <v>66560000</v>
      </c>
      <c r="D635">
        <f t="shared" si="112"/>
        <v>4.0694960245438214E-8</v>
      </c>
      <c r="E635" s="120">
        <f t="shared" si="113"/>
        <v>0</v>
      </c>
      <c r="F635">
        <f t="shared" si="114"/>
        <v>0</v>
      </c>
      <c r="G635" s="188">
        <f t="shared" si="115"/>
        <v>41863789.117750973</v>
      </c>
      <c r="H635">
        <f t="shared" si="116"/>
        <v>0</v>
      </c>
      <c r="I635" s="120">
        <f t="shared" si="117"/>
        <v>97469544.215582341</v>
      </c>
      <c r="J635" s="129">
        <f t="shared" si="118"/>
        <v>0</v>
      </c>
      <c r="K635" s="188">
        <f t="shared" si="119"/>
        <v>51131414.967389531</v>
      </c>
      <c r="L635">
        <f t="shared" si="120"/>
        <v>0</v>
      </c>
      <c r="M635" s="120">
        <f t="shared" si="121"/>
        <v>88201918.365943789</v>
      </c>
      <c r="N635" s="129">
        <f t="shared" si="122"/>
        <v>0</v>
      </c>
      <c r="O635" s="188">
        <f t="shared" si="123"/>
        <v>60399040.81702809</v>
      </c>
      <c r="P635">
        <f t="shared" si="124"/>
        <v>0</v>
      </c>
      <c r="Q635" s="120">
        <f t="shared" si="127"/>
        <v>78934292.516305223</v>
      </c>
      <c r="R635" s="129">
        <f t="shared" si="125"/>
        <v>0</v>
      </c>
    </row>
    <row r="636" spans="2:18" x14ac:dyDescent="0.3">
      <c r="B636" s="157">
        <v>459</v>
      </c>
      <c r="C636" s="170">
        <f t="shared" si="126"/>
        <v>66640000</v>
      </c>
      <c r="D636">
        <f t="shared" si="112"/>
        <v>4.0811367651410948E-8</v>
      </c>
      <c r="E636" s="120">
        <f t="shared" si="113"/>
        <v>0</v>
      </c>
      <c r="F636">
        <f t="shared" si="114"/>
        <v>0</v>
      </c>
      <c r="G636" s="188">
        <f t="shared" si="115"/>
        <v>41863789.117750973</v>
      </c>
      <c r="H636">
        <f t="shared" si="116"/>
        <v>0</v>
      </c>
      <c r="I636" s="120">
        <f t="shared" si="117"/>
        <v>97469544.215582341</v>
      </c>
      <c r="J636" s="129">
        <f t="shared" si="118"/>
        <v>0</v>
      </c>
      <c r="K636" s="188">
        <f t="shared" si="119"/>
        <v>51131414.967389531</v>
      </c>
      <c r="L636">
        <f t="shared" si="120"/>
        <v>0</v>
      </c>
      <c r="M636" s="120">
        <f t="shared" si="121"/>
        <v>88201918.365943789</v>
      </c>
      <c r="N636" s="129">
        <f t="shared" si="122"/>
        <v>0</v>
      </c>
      <c r="O636" s="188">
        <f t="shared" si="123"/>
        <v>60399040.81702809</v>
      </c>
      <c r="P636">
        <f t="shared" si="124"/>
        <v>0</v>
      </c>
      <c r="Q636" s="120">
        <f t="shared" si="127"/>
        <v>78934292.516305223</v>
      </c>
      <c r="R636" s="129">
        <f t="shared" si="125"/>
        <v>0</v>
      </c>
    </row>
    <row r="637" spans="2:18" x14ac:dyDescent="0.3">
      <c r="B637" s="157">
        <v>460</v>
      </c>
      <c r="C637" s="170">
        <f t="shared" si="126"/>
        <v>66720000</v>
      </c>
      <c r="D637">
        <f t="shared" si="112"/>
        <v>4.0925058399941273E-8</v>
      </c>
      <c r="E637" s="120">
        <f t="shared" si="113"/>
        <v>0</v>
      </c>
      <c r="F637">
        <f t="shared" si="114"/>
        <v>0</v>
      </c>
      <c r="G637" s="188">
        <f t="shared" si="115"/>
        <v>41863789.117750973</v>
      </c>
      <c r="H637">
        <f t="shared" si="116"/>
        <v>0</v>
      </c>
      <c r="I637" s="120">
        <f t="shared" si="117"/>
        <v>97469544.215582341</v>
      </c>
      <c r="J637" s="129">
        <f t="shared" si="118"/>
        <v>0</v>
      </c>
      <c r="K637" s="188">
        <f t="shared" si="119"/>
        <v>51131414.967389531</v>
      </c>
      <c r="L637">
        <f t="shared" si="120"/>
        <v>0</v>
      </c>
      <c r="M637" s="120">
        <f t="shared" si="121"/>
        <v>88201918.365943789</v>
      </c>
      <c r="N637" s="129">
        <f t="shared" si="122"/>
        <v>0</v>
      </c>
      <c r="O637" s="188">
        <f t="shared" si="123"/>
        <v>60399040.81702809</v>
      </c>
      <c r="P637">
        <f t="shared" si="124"/>
        <v>0</v>
      </c>
      <c r="Q637" s="120">
        <f t="shared" si="127"/>
        <v>78934292.516305223</v>
      </c>
      <c r="R637" s="129">
        <f t="shared" si="125"/>
        <v>0</v>
      </c>
    </row>
    <row r="638" spans="2:18" x14ac:dyDescent="0.3">
      <c r="B638" s="157">
        <v>461</v>
      </c>
      <c r="C638" s="170">
        <f t="shared" si="126"/>
        <v>66800000</v>
      </c>
      <c r="D638">
        <f t="shared" si="112"/>
        <v>4.1036007956796496E-8</v>
      </c>
      <c r="E638" s="120">
        <f t="shared" si="113"/>
        <v>0</v>
      </c>
      <c r="F638">
        <f t="shared" si="114"/>
        <v>0</v>
      </c>
      <c r="G638" s="188">
        <f t="shared" si="115"/>
        <v>41863789.117750973</v>
      </c>
      <c r="H638">
        <f t="shared" si="116"/>
        <v>0</v>
      </c>
      <c r="I638" s="120">
        <f t="shared" si="117"/>
        <v>97469544.215582341</v>
      </c>
      <c r="J638" s="129">
        <f t="shared" si="118"/>
        <v>0</v>
      </c>
      <c r="K638" s="188">
        <f t="shared" si="119"/>
        <v>51131414.967389531</v>
      </c>
      <c r="L638">
        <f t="shared" si="120"/>
        <v>0</v>
      </c>
      <c r="M638" s="120">
        <f t="shared" si="121"/>
        <v>88201918.365943789</v>
      </c>
      <c r="N638" s="129">
        <f t="shared" si="122"/>
        <v>0</v>
      </c>
      <c r="O638" s="188">
        <f t="shared" si="123"/>
        <v>60399040.81702809</v>
      </c>
      <c r="P638">
        <f t="shared" si="124"/>
        <v>0</v>
      </c>
      <c r="Q638" s="120">
        <f t="shared" si="127"/>
        <v>78934292.516305223</v>
      </c>
      <c r="R638" s="129">
        <f t="shared" si="125"/>
        <v>0</v>
      </c>
    </row>
    <row r="639" spans="2:18" x14ac:dyDescent="0.3">
      <c r="B639" s="157">
        <v>462</v>
      </c>
      <c r="C639" s="170">
        <f t="shared" si="126"/>
        <v>66880000</v>
      </c>
      <c r="D639">
        <f t="shared" si="112"/>
        <v>4.1144192333908973E-8</v>
      </c>
      <c r="E639" s="120">
        <f t="shared" si="113"/>
        <v>0</v>
      </c>
      <c r="F639">
        <f t="shared" si="114"/>
        <v>0</v>
      </c>
      <c r="G639" s="188">
        <f t="shared" si="115"/>
        <v>41863789.117750973</v>
      </c>
      <c r="H639">
        <f t="shared" si="116"/>
        <v>0</v>
      </c>
      <c r="I639" s="120">
        <f t="shared" si="117"/>
        <v>97469544.215582341</v>
      </c>
      <c r="J639" s="129">
        <f t="shared" si="118"/>
        <v>0</v>
      </c>
      <c r="K639" s="188">
        <f t="shared" si="119"/>
        <v>51131414.967389531</v>
      </c>
      <c r="L639">
        <f t="shared" si="120"/>
        <v>0</v>
      </c>
      <c r="M639" s="120">
        <f t="shared" si="121"/>
        <v>88201918.365943789</v>
      </c>
      <c r="N639" s="129">
        <f t="shared" si="122"/>
        <v>0</v>
      </c>
      <c r="O639" s="188">
        <f t="shared" si="123"/>
        <v>60399040.81702809</v>
      </c>
      <c r="P639">
        <f t="shared" si="124"/>
        <v>0</v>
      </c>
      <c r="Q639" s="120">
        <f t="shared" si="127"/>
        <v>78934292.516305223</v>
      </c>
      <c r="R639" s="129">
        <f t="shared" si="125"/>
        <v>0</v>
      </c>
    </row>
    <row r="640" spans="2:18" x14ac:dyDescent="0.3">
      <c r="B640" s="157">
        <v>463</v>
      </c>
      <c r="C640" s="170">
        <f t="shared" si="126"/>
        <v>66960000</v>
      </c>
      <c r="D640">
        <f t="shared" si="112"/>
        <v>4.124958809801589E-8</v>
      </c>
      <c r="E640" s="120">
        <f t="shared" si="113"/>
        <v>0</v>
      </c>
      <c r="F640">
        <f t="shared" si="114"/>
        <v>0</v>
      </c>
      <c r="G640" s="188">
        <f t="shared" si="115"/>
        <v>41863789.117750973</v>
      </c>
      <c r="H640">
        <f t="shared" si="116"/>
        <v>0</v>
      </c>
      <c r="I640" s="120">
        <f t="shared" si="117"/>
        <v>97469544.215582341</v>
      </c>
      <c r="J640" s="129">
        <f t="shared" si="118"/>
        <v>0</v>
      </c>
      <c r="K640" s="188">
        <f t="shared" si="119"/>
        <v>51131414.967389531</v>
      </c>
      <c r="L640">
        <f t="shared" si="120"/>
        <v>0</v>
      </c>
      <c r="M640" s="120">
        <f t="shared" si="121"/>
        <v>88201918.365943789</v>
      </c>
      <c r="N640" s="129">
        <f t="shared" si="122"/>
        <v>0</v>
      </c>
      <c r="O640" s="188">
        <f t="shared" si="123"/>
        <v>60399040.81702809</v>
      </c>
      <c r="P640">
        <f t="shared" si="124"/>
        <v>0</v>
      </c>
      <c r="Q640" s="120">
        <f t="shared" si="127"/>
        <v>78934292.516305223</v>
      </c>
      <c r="R640" s="129">
        <f t="shared" si="125"/>
        <v>0</v>
      </c>
    </row>
    <row r="641" spans="2:18" x14ac:dyDescent="0.3">
      <c r="B641" s="157">
        <v>464</v>
      </c>
      <c r="C641" s="170">
        <f t="shared" si="126"/>
        <v>67040000</v>
      </c>
      <c r="D641">
        <f t="shared" si="112"/>
        <v>4.1352172379115186E-8</v>
      </c>
      <c r="E641" s="120">
        <f t="shared" si="113"/>
        <v>0</v>
      </c>
      <c r="F641">
        <f t="shared" si="114"/>
        <v>0</v>
      </c>
      <c r="G641" s="188">
        <f t="shared" si="115"/>
        <v>41863789.117750973</v>
      </c>
      <c r="H641">
        <f t="shared" si="116"/>
        <v>0</v>
      </c>
      <c r="I641" s="120">
        <f t="shared" si="117"/>
        <v>97469544.215582341</v>
      </c>
      <c r="J641" s="129">
        <f t="shared" si="118"/>
        <v>0</v>
      </c>
      <c r="K641" s="188">
        <f t="shared" si="119"/>
        <v>51131414.967389531</v>
      </c>
      <c r="L641">
        <f t="shared" si="120"/>
        <v>0</v>
      </c>
      <c r="M641" s="120">
        <f t="shared" si="121"/>
        <v>88201918.365943789</v>
      </c>
      <c r="N641" s="129">
        <f t="shared" si="122"/>
        <v>0</v>
      </c>
      <c r="O641" s="188">
        <f t="shared" si="123"/>
        <v>60399040.81702809</v>
      </c>
      <c r="P641">
        <f t="shared" si="124"/>
        <v>0</v>
      </c>
      <c r="Q641" s="120">
        <f t="shared" si="127"/>
        <v>78934292.516305223</v>
      </c>
      <c r="R641" s="129">
        <f t="shared" si="125"/>
        <v>0</v>
      </c>
    </row>
    <row r="642" spans="2:18" x14ac:dyDescent="0.3">
      <c r="B642" s="157">
        <v>465</v>
      </c>
      <c r="C642" s="170">
        <f t="shared" si="126"/>
        <v>67120000</v>
      </c>
      <c r="D642">
        <f t="shared" si="112"/>
        <v>4.1451922878733355E-8</v>
      </c>
      <c r="E642" s="120">
        <f t="shared" si="113"/>
        <v>0</v>
      </c>
      <c r="F642">
        <f t="shared" si="114"/>
        <v>0</v>
      </c>
      <c r="G642" s="188">
        <f t="shared" si="115"/>
        <v>41863789.117750973</v>
      </c>
      <c r="H642">
        <f t="shared" si="116"/>
        <v>0</v>
      </c>
      <c r="I642" s="120">
        <f t="shared" si="117"/>
        <v>97469544.215582341</v>
      </c>
      <c r="J642" s="129">
        <f t="shared" si="118"/>
        <v>0</v>
      </c>
      <c r="K642" s="188">
        <f t="shared" si="119"/>
        <v>51131414.967389531</v>
      </c>
      <c r="L642">
        <f t="shared" si="120"/>
        <v>0</v>
      </c>
      <c r="M642" s="120">
        <f t="shared" si="121"/>
        <v>88201918.365943789</v>
      </c>
      <c r="N642" s="129">
        <f t="shared" si="122"/>
        <v>0</v>
      </c>
      <c r="O642" s="188">
        <f t="shared" si="123"/>
        <v>60399040.81702809</v>
      </c>
      <c r="P642">
        <f t="shared" si="124"/>
        <v>0</v>
      </c>
      <c r="Q642" s="120">
        <f t="shared" si="127"/>
        <v>78934292.516305223</v>
      </c>
      <c r="R642" s="129">
        <f t="shared" si="125"/>
        <v>0</v>
      </c>
    </row>
    <row r="643" spans="2:18" x14ac:dyDescent="0.3">
      <c r="B643" s="157">
        <v>466</v>
      </c>
      <c r="C643" s="170">
        <f t="shared" si="126"/>
        <v>67200000</v>
      </c>
      <c r="D643">
        <f t="shared" si="112"/>
        <v>4.1548817878000923E-8</v>
      </c>
      <c r="E643" s="120">
        <f t="shared" si="113"/>
        <v>0</v>
      </c>
      <c r="F643">
        <f t="shared" si="114"/>
        <v>0</v>
      </c>
      <c r="G643" s="188">
        <f t="shared" si="115"/>
        <v>41863789.117750973</v>
      </c>
      <c r="H643">
        <f t="shared" si="116"/>
        <v>0</v>
      </c>
      <c r="I643" s="120">
        <f t="shared" si="117"/>
        <v>97469544.215582341</v>
      </c>
      <c r="J643" s="129">
        <f t="shared" si="118"/>
        <v>0</v>
      </c>
      <c r="K643" s="188">
        <f t="shared" si="119"/>
        <v>51131414.967389531</v>
      </c>
      <c r="L643">
        <f t="shared" si="120"/>
        <v>0</v>
      </c>
      <c r="M643" s="120">
        <f t="shared" si="121"/>
        <v>88201918.365943789</v>
      </c>
      <c r="N643" s="129">
        <f t="shared" si="122"/>
        <v>0</v>
      </c>
      <c r="O643" s="188">
        <f t="shared" si="123"/>
        <v>60399040.81702809</v>
      </c>
      <c r="P643">
        <f t="shared" si="124"/>
        <v>0</v>
      </c>
      <c r="Q643" s="120">
        <f t="shared" si="127"/>
        <v>78934292.516305223</v>
      </c>
      <c r="R643" s="129">
        <f t="shared" si="125"/>
        <v>0</v>
      </c>
    </row>
    <row r="644" spans="2:18" x14ac:dyDescent="0.3">
      <c r="B644" s="157">
        <v>467</v>
      </c>
      <c r="C644" s="170">
        <f t="shared" si="126"/>
        <v>67280000</v>
      </c>
      <c r="D644">
        <f t="shared" si="112"/>
        <v>4.1642836245531477E-8</v>
      </c>
      <c r="E644" s="120">
        <f t="shared" si="113"/>
        <v>0</v>
      </c>
      <c r="F644">
        <f t="shared" si="114"/>
        <v>0</v>
      </c>
      <c r="G644" s="188">
        <f t="shared" si="115"/>
        <v>41863789.117750973</v>
      </c>
      <c r="H644">
        <f t="shared" si="116"/>
        <v>0</v>
      </c>
      <c r="I644" s="120">
        <f t="shared" si="117"/>
        <v>97469544.215582341</v>
      </c>
      <c r="J644" s="129">
        <f t="shared" si="118"/>
        <v>0</v>
      </c>
      <c r="K644" s="188">
        <f t="shared" si="119"/>
        <v>51131414.967389531</v>
      </c>
      <c r="L644">
        <f t="shared" si="120"/>
        <v>0</v>
      </c>
      <c r="M644" s="120">
        <f t="shared" si="121"/>
        <v>88201918.365943789</v>
      </c>
      <c r="N644" s="129">
        <f t="shared" si="122"/>
        <v>0</v>
      </c>
      <c r="O644" s="188">
        <f t="shared" si="123"/>
        <v>60399040.81702809</v>
      </c>
      <c r="P644">
        <f t="shared" si="124"/>
        <v>0</v>
      </c>
      <c r="Q644" s="120">
        <f t="shared" si="127"/>
        <v>78934292.516305223</v>
      </c>
      <c r="R644" s="129">
        <f t="shared" si="125"/>
        <v>0</v>
      </c>
    </row>
    <row r="645" spans="2:18" x14ac:dyDescent="0.3">
      <c r="B645" s="157">
        <v>468</v>
      </c>
      <c r="C645" s="170">
        <f t="shared" si="126"/>
        <v>67360000</v>
      </c>
      <c r="D645">
        <f t="shared" si="112"/>
        <v>4.173395744510032E-8</v>
      </c>
      <c r="E645" s="120">
        <f t="shared" si="113"/>
        <v>0</v>
      </c>
      <c r="F645">
        <f t="shared" si="114"/>
        <v>0</v>
      </c>
      <c r="G645" s="188">
        <f t="shared" si="115"/>
        <v>41863789.117750973</v>
      </c>
      <c r="H645">
        <f t="shared" si="116"/>
        <v>0</v>
      </c>
      <c r="I645" s="120">
        <f t="shared" si="117"/>
        <v>97469544.215582341</v>
      </c>
      <c r="J645" s="129">
        <f t="shared" si="118"/>
        <v>0</v>
      </c>
      <c r="K645" s="188">
        <f t="shared" si="119"/>
        <v>51131414.967389531</v>
      </c>
      <c r="L645">
        <f t="shared" si="120"/>
        <v>0</v>
      </c>
      <c r="M645" s="120">
        <f t="shared" si="121"/>
        <v>88201918.365943789</v>
      </c>
      <c r="N645" s="129">
        <f t="shared" si="122"/>
        <v>0</v>
      </c>
      <c r="O645" s="188">
        <f t="shared" si="123"/>
        <v>60399040.81702809</v>
      </c>
      <c r="P645">
        <f t="shared" si="124"/>
        <v>0</v>
      </c>
      <c r="Q645" s="120">
        <f t="shared" si="127"/>
        <v>78934292.516305223</v>
      </c>
      <c r="R645" s="129">
        <f t="shared" si="125"/>
        <v>0</v>
      </c>
    </row>
    <row r="646" spans="2:18" x14ac:dyDescent="0.3">
      <c r="B646" s="157">
        <v>469</v>
      </c>
      <c r="C646" s="170">
        <f t="shared" si="126"/>
        <v>67440000</v>
      </c>
      <c r="D646">
        <f t="shared" si="112"/>
        <v>4.18221615431188E-8</v>
      </c>
      <c r="E646" s="120">
        <f t="shared" si="113"/>
        <v>0</v>
      </c>
      <c r="F646">
        <f t="shared" si="114"/>
        <v>0</v>
      </c>
      <c r="G646" s="188">
        <f t="shared" si="115"/>
        <v>41863789.117750973</v>
      </c>
      <c r="H646">
        <f t="shared" si="116"/>
        <v>0</v>
      </c>
      <c r="I646" s="120">
        <f t="shared" si="117"/>
        <v>97469544.215582341</v>
      </c>
      <c r="J646" s="129">
        <f t="shared" si="118"/>
        <v>0</v>
      </c>
      <c r="K646" s="188">
        <f t="shared" si="119"/>
        <v>51131414.967389531</v>
      </c>
      <c r="L646">
        <f t="shared" si="120"/>
        <v>0</v>
      </c>
      <c r="M646" s="120">
        <f t="shared" si="121"/>
        <v>88201918.365943789</v>
      </c>
      <c r="N646" s="129">
        <f t="shared" si="122"/>
        <v>0</v>
      </c>
      <c r="O646" s="188">
        <f t="shared" si="123"/>
        <v>60399040.81702809</v>
      </c>
      <c r="P646">
        <f t="shared" si="124"/>
        <v>0</v>
      </c>
      <c r="Q646" s="120">
        <f t="shared" si="127"/>
        <v>78934292.516305223</v>
      </c>
      <c r="R646" s="129">
        <f t="shared" si="125"/>
        <v>0</v>
      </c>
    </row>
    <row r="647" spans="2:18" x14ac:dyDescent="0.3">
      <c r="B647" s="157">
        <v>470</v>
      </c>
      <c r="C647" s="170">
        <f t="shared" si="126"/>
        <v>67520000</v>
      </c>
      <c r="D647">
        <f t="shared" si="112"/>
        <v>4.19074292159005E-8</v>
      </c>
      <c r="E647" s="120">
        <f t="shared" si="113"/>
        <v>0</v>
      </c>
      <c r="F647">
        <f t="shared" si="114"/>
        <v>0</v>
      </c>
      <c r="G647" s="188">
        <f t="shared" si="115"/>
        <v>41863789.117750973</v>
      </c>
      <c r="H647">
        <f t="shared" si="116"/>
        <v>0</v>
      </c>
      <c r="I647" s="120">
        <f t="shared" si="117"/>
        <v>97469544.215582341</v>
      </c>
      <c r="J647" s="129">
        <f t="shared" si="118"/>
        <v>0</v>
      </c>
      <c r="K647" s="188">
        <f t="shared" si="119"/>
        <v>51131414.967389531</v>
      </c>
      <c r="L647">
        <f t="shared" si="120"/>
        <v>0</v>
      </c>
      <c r="M647" s="120">
        <f t="shared" si="121"/>
        <v>88201918.365943789</v>
      </c>
      <c r="N647" s="129">
        <f t="shared" si="122"/>
        <v>0</v>
      </c>
      <c r="O647" s="188">
        <f t="shared" si="123"/>
        <v>60399040.81702809</v>
      </c>
      <c r="P647">
        <f t="shared" si="124"/>
        <v>0</v>
      </c>
      <c r="Q647" s="120">
        <f t="shared" si="127"/>
        <v>78934292.516305223</v>
      </c>
      <c r="R647" s="129">
        <f t="shared" si="125"/>
        <v>0</v>
      </c>
    </row>
    <row r="648" spans="2:18" x14ac:dyDescent="0.3">
      <c r="B648" s="157">
        <v>471</v>
      </c>
      <c r="C648" s="170">
        <f t="shared" si="126"/>
        <v>67600000</v>
      </c>
      <c r="D648">
        <f t="shared" si="112"/>
        <v>4.1989741756715559E-8</v>
      </c>
      <c r="E648" s="120">
        <f t="shared" si="113"/>
        <v>0</v>
      </c>
      <c r="F648">
        <f t="shared" si="114"/>
        <v>0</v>
      </c>
      <c r="G648" s="188">
        <f t="shared" si="115"/>
        <v>41863789.117750973</v>
      </c>
      <c r="H648">
        <f t="shared" si="116"/>
        <v>0</v>
      </c>
      <c r="I648" s="120">
        <f t="shared" si="117"/>
        <v>97469544.215582341</v>
      </c>
      <c r="J648" s="129">
        <f t="shared" si="118"/>
        <v>0</v>
      </c>
      <c r="K648" s="188">
        <f t="shared" si="119"/>
        <v>51131414.967389531</v>
      </c>
      <c r="L648">
        <f t="shared" si="120"/>
        <v>0</v>
      </c>
      <c r="M648" s="120">
        <f t="shared" si="121"/>
        <v>88201918.365943789</v>
      </c>
      <c r="N648" s="129">
        <f t="shared" si="122"/>
        <v>0</v>
      </c>
      <c r="O648" s="188">
        <f t="shared" si="123"/>
        <v>60399040.81702809</v>
      </c>
      <c r="P648">
        <f t="shared" si="124"/>
        <v>0</v>
      </c>
      <c r="Q648" s="120">
        <f t="shared" si="127"/>
        <v>78934292.516305223</v>
      </c>
      <c r="R648" s="129">
        <f t="shared" si="125"/>
        <v>0</v>
      </c>
    </row>
    <row r="649" spans="2:18" x14ac:dyDescent="0.3">
      <c r="B649" s="157">
        <v>472</v>
      </c>
      <c r="C649" s="170">
        <f t="shared" si="126"/>
        <v>67680000</v>
      </c>
      <c r="D649">
        <f t="shared" si="112"/>
        <v>4.2069081082629653E-8</v>
      </c>
      <c r="E649" s="120">
        <f t="shared" si="113"/>
        <v>0</v>
      </c>
      <c r="F649">
        <f t="shared" si="114"/>
        <v>0</v>
      </c>
      <c r="G649" s="188">
        <f t="shared" si="115"/>
        <v>41863789.117750973</v>
      </c>
      <c r="H649">
        <f t="shared" si="116"/>
        <v>0</v>
      </c>
      <c r="I649" s="120">
        <f t="shared" si="117"/>
        <v>97469544.215582341</v>
      </c>
      <c r="J649" s="129">
        <f t="shared" si="118"/>
        <v>0</v>
      </c>
      <c r="K649" s="188">
        <f t="shared" si="119"/>
        <v>51131414.967389531</v>
      </c>
      <c r="L649">
        <f t="shared" si="120"/>
        <v>0</v>
      </c>
      <c r="M649" s="120">
        <f t="shared" si="121"/>
        <v>88201918.365943789</v>
      </c>
      <c r="N649" s="129">
        <f t="shared" si="122"/>
        <v>0</v>
      </c>
      <c r="O649" s="188">
        <f t="shared" si="123"/>
        <v>60399040.81702809</v>
      </c>
      <c r="P649">
        <f t="shared" si="124"/>
        <v>0</v>
      </c>
      <c r="Q649" s="120">
        <f t="shared" si="127"/>
        <v>78934292.516305223</v>
      </c>
      <c r="R649" s="129">
        <f t="shared" si="125"/>
        <v>0</v>
      </c>
    </row>
    <row r="650" spans="2:18" x14ac:dyDescent="0.3">
      <c r="B650" s="157">
        <v>473</v>
      </c>
      <c r="C650" s="170">
        <f t="shared" si="126"/>
        <v>67760000</v>
      </c>
      <c r="D650">
        <f t="shared" si="112"/>
        <v>4.2145429741123937E-8</v>
      </c>
      <c r="E650" s="120">
        <f t="shared" si="113"/>
        <v>0</v>
      </c>
      <c r="F650">
        <f t="shared" si="114"/>
        <v>0</v>
      </c>
      <c r="G650" s="188">
        <f t="shared" si="115"/>
        <v>41863789.117750973</v>
      </c>
      <c r="H650">
        <f t="shared" si="116"/>
        <v>0</v>
      </c>
      <c r="I650" s="120">
        <f t="shared" si="117"/>
        <v>97469544.215582341</v>
      </c>
      <c r="J650" s="129">
        <f t="shared" si="118"/>
        <v>0</v>
      </c>
      <c r="K650" s="188">
        <f t="shared" si="119"/>
        <v>51131414.967389531</v>
      </c>
      <c r="L650">
        <f t="shared" si="120"/>
        <v>0</v>
      </c>
      <c r="M650" s="120">
        <f t="shared" si="121"/>
        <v>88201918.365943789</v>
      </c>
      <c r="N650" s="129">
        <f t="shared" si="122"/>
        <v>0</v>
      </c>
      <c r="O650" s="188">
        <f t="shared" si="123"/>
        <v>60399040.81702809</v>
      </c>
      <c r="P650">
        <f t="shared" si="124"/>
        <v>0</v>
      </c>
      <c r="Q650" s="120">
        <f t="shared" si="127"/>
        <v>78934292.516305223</v>
      </c>
      <c r="R650" s="129">
        <f t="shared" si="125"/>
        <v>0</v>
      </c>
    </row>
    <row r="651" spans="2:18" x14ac:dyDescent="0.3">
      <c r="B651" s="157">
        <v>474</v>
      </c>
      <c r="C651" s="170">
        <f t="shared" si="126"/>
        <v>67840000</v>
      </c>
      <c r="D651">
        <f t="shared" si="112"/>
        <v>4.2218770916492668E-8</v>
      </c>
      <c r="E651" s="120">
        <f t="shared" si="113"/>
        <v>0</v>
      </c>
      <c r="F651">
        <f t="shared" si="114"/>
        <v>0</v>
      </c>
      <c r="G651" s="188">
        <f t="shared" si="115"/>
        <v>41863789.117750973</v>
      </c>
      <c r="H651">
        <f t="shared" si="116"/>
        <v>0</v>
      </c>
      <c r="I651" s="120">
        <f t="shared" si="117"/>
        <v>97469544.215582341</v>
      </c>
      <c r="J651" s="129">
        <f t="shared" si="118"/>
        <v>0</v>
      </c>
      <c r="K651" s="188">
        <f t="shared" si="119"/>
        <v>51131414.967389531</v>
      </c>
      <c r="L651">
        <f t="shared" si="120"/>
        <v>0</v>
      </c>
      <c r="M651" s="120">
        <f t="shared" si="121"/>
        <v>88201918.365943789</v>
      </c>
      <c r="N651" s="129">
        <f t="shared" si="122"/>
        <v>0</v>
      </c>
      <c r="O651" s="188">
        <f t="shared" si="123"/>
        <v>60399040.81702809</v>
      </c>
      <c r="P651">
        <f t="shared" si="124"/>
        <v>0</v>
      </c>
      <c r="Q651" s="120">
        <f t="shared" si="127"/>
        <v>78934292.516305223</v>
      </c>
      <c r="R651" s="129">
        <f t="shared" si="125"/>
        <v>0</v>
      </c>
    </row>
    <row r="652" spans="2:18" x14ac:dyDescent="0.3">
      <c r="B652" s="157">
        <v>475</v>
      </c>
      <c r="C652" s="170">
        <f t="shared" si="126"/>
        <v>67920000</v>
      </c>
      <c r="D652">
        <f t="shared" si="112"/>
        <v>4.2289088436015289E-8</v>
      </c>
      <c r="E652" s="120">
        <f t="shared" si="113"/>
        <v>0</v>
      </c>
      <c r="F652">
        <f t="shared" si="114"/>
        <v>0</v>
      </c>
      <c r="G652" s="188">
        <f t="shared" si="115"/>
        <v>41863789.117750973</v>
      </c>
      <c r="H652">
        <f t="shared" si="116"/>
        <v>0</v>
      </c>
      <c r="I652" s="120">
        <f t="shared" si="117"/>
        <v>97469544.215582341</v>
      </c>
      <c r="J652" s="129">
        <f t="shared" si="118"/>
        <v>0</v>
      </c>
      <c r="K652" s="188">
        <f t="shared" si="119"/>
        <v>51131414.967389531</v>
      </c>
      <c r="L652">
        <f t="shared" si="120"/>
        <v>0</v>
      </c>
      <c r="M652" s="120">
        <f t="shared" si="121"/>
        <v>88201918.365943789</v>
      </c>
      <c r="N652" s="129">
        <f t="shared" si="122"/>
        <v>0</v>
      </c>
      <c r="O652" s="188">
        <f t="shared" si="123"/>
        <v>60399040.81702809</v>
      </c>
      <c r="P652">
        <f t="shared" si="124"/>
        <v>0</v>
      </c>
      <c r="Q652" s="120">
        <f t="shared" si="127"/>
        <v>78934292.516305223</v>
      </c>
      <c r="R652" s="129">
        <f t="shared" si="125"/>
        <v>0</v>
      </c>
    </row>
    <row r="653" spans="2:18" x14ac:dyDescent="0.3">
      <c r="B653" s="157">
        <v>476</v>
      </c>
      <c r="C653" s="170">
        <f t="shared" si="126"/>
        <v>68000000</v>
      </c>
      <c r="D653">
        <f t="shared" si="112"/>
        <v>4.2356366775899659E-8</v>
      </c>
      <c r="E653" s="120">
        <f t="shared" si="113"/>
        <v>0</v>
      </c>
      <c r="F653">
        <f t="shared" si="114"/>
        <v>0</v>
      </c>
      <c r="G653" s="188">
        <f t="shared" si="115"/>
        <v>41863789.117750973</v>
      </c>
      <c r="H653">
        <f t="shared" si="116"/>
        <v>0</v>
      </c>
      <c r="I653" s="120">
        <f t="shared" si="117"/>
        <v>97469544.215582341</v>
      </c>
      <c r="J653" s="129">
        <f t="shared" si="118"/>
        <v>0</v>
      </c>
      <c r="K653" s="188">
        <f t="shared" si="119"/>
        <v>51131414.967389531</v>
      </c>
      <c r="L653">
        <f t="shared" si="120"/>
        <v>0</v>
      </c>
      <c r="M653" s="120">
        <f t="shared" si="121"/>
        <v>88201918.365943789</v>
      </c>
      <c r="N653" s="129">
        <f t="shared" si="122"/>
        <v>0</v>
      </c>
      <c r="O653" s="188">
        <f t="shared" si="123"/>
        <v>60399040.81702809</v>
      </c>
      <c r="P653">
        <f t="shared" si="124"/>
        <v>0</v>
      </c>
      <c r="Q653" s="120">
        <f t="shared" si="127"/>
        <v>78934292.516305223</v>
      </c>
      <c r="R653" s="129">
        <f t="shared" si="125"/>
        <v>0</v>
      </c>
    </row>
    <row r="654" spans="2:18" x14ac:dyDescent="0.3">
      <c r="B654" s="157">
        <v>477</v>
      </c>
      <c r="C654" s="170">
        <f t="shared" si="126"/>
        <v>68080000</v>
      </c>
      <c r="D654">
        <f t="shared" si="112"/>
        <v>4.2420591066993436E-8</v>
      </c>
      <c r="E654" s="120">
        <f t="shared" si="113"/>
        <v>0</v>
      </c>
      <c r="F654">
        <f t="shared" si="114"/>
        <v>0</v>
      </c>
      <c r="G654" s="188">
        <f t="shared" si="115"/>
        <v>41863789.117750973</v>
      </c>
      <c r="H654">
        <f t="shared" si="116"/>
        <v>0</v>
      </c>
      <c r="I654" s="120">
        <f t="shared" si="117"/>
        <v>97469544.215582341</v>
      </c>
      <c r="J654" s="129">
        <f t="shared" si="118"/>
        <v>0</v>
      </c>
      <c r="K654" s="188">
        <f t="shared" si="119"/>
        <v>51131414.967389531</v>
      </c>
      <c r="L654">
        <f t="shared" si="120"/>
        <v>0</v>
      </c>
      <c r="M654" s="120">
        <f t="shared" si="121"/>
        <v>88201918.365943789</v>
      </c>
      <c r="N654" s="129">
        <f t="shared" si="122"/>
        <v>0</v>
      </c>
      <c r="O654" s="188">
        <f t="shared" si="123"/>
        <v>60399040.81702809</v>
      </c>
      <c r="P654">
        <f t="shared" si="124"/>
        <v>0</v>
      </c>
      <c r="Q654" s="120">
        <f t="shared" si="127"/>
        <v>78934292.516305223</v>
      </c>
      <c r="R654" s="129">
        <f t="shared" si="125"/>
        <v>0</v>
      </c>
    </row>
    <row r="655" spans="2:18" x14ac:dyDescent="0.3">
      <c r="B655" s="157">
        <v>478</v>
      </c>
      <c r="C655" s="170">
        <f t="shared" si="126"/>
        <v>68160000</v>
      </c>
      <c r="D655">
        <f t="shared" si="112"/>
        <v>4.2481747100260707E-8</v>
      </c>
      <c r="E655" s="120">
        <f t="shared" si="113"/>
        <v>0</v>
      </c>
      <c r="F655">
        <f t="shared" si="114"/>
        <v>0</v>
      </c>
      <c r="G655" s="188">
        <f t="shared" si="115"/>
        <v>41863789.117750973</v>
      </c>
      <c r="H655">
        <f t="shared" si="116"/>
        <v>0</v>
      </c>
      <c r="I655" s="120">
        <f t="shared" si="117"/>
        <v>97469544.215582341</v>
      </c>
      <c r="J655" s="129">
        <f t="shared" si="118"/>
        <v>0</v>
      </c>
      <c r="K655" s="188">
        <f t="shared" si="119"/>
        <v>51131414.967389531</v>
      </c>
      <c r="L655">
        <f t="shared" si="120"/>
        <v>0</v>
      </c>
      <c r="M655" s="120">
        <f t="shared" si="121"/>
        <v>88201918.365943789</v>
      </c>
      <c r="N655" s="129">
        <f t="shared" si="122"/>
        <v>0</v>
      </c>
      <c r="O655" s="188">
        <f t="shared" si="123"/>
        <v>60399040.81702809</v>
      </c>
      <c r="P655">
        <f t="shared" si="124"/>
        <v>0</v>
      </c>
      <c r="Q655" s="120">
        <f t="shared" si="127"/>
        <v>78934292.516305223</v>
      </c>
      <c r="R655" s="129">
        <f t="shared" si="125"/>
        <v>0</v>
      </c>
    </row>
    <row r="656" spans="2:18" x14ac:dyDescent="0.3">
      <c r="B656" s="157">
        <v>479</v>
      </c>
      <c r="C656" s="170">
        <f t="shared" si="126"/>
        <v>68240000</v>
      </c>
      <c r="D656">
        <f t="shared" si="112"/>
        <v>4.2539821332021009E-8</v>
      </c>
      <c r="E656" s="120">
        <f t="shared" si="113"/>
        <v>0</v>
      </c>
      <c r="F656">
        <f t="shared" si="114"/>
        <v>0</v>
      </c>
      <c r="G656" s="188">
        <f t="shared" si="115"/>
        <v>41863789.117750973</v>
      </c>
      <c r="H656">
        <f t="shared" si="116"/>
        <v>0</v>
      </c>
      <c r="I656" s="120">
        <f t="shared" si="117"/>
        <v>97469544.215582341</v>
      </c>
      <c r="J656" s="129">
        <f t="shared" si="118"/>
        <v>0</v>
      </c>
      <c r="K656" s="188">
        <f t="shared" si="119"/>
        <v>51131414.967389531</v>
      </c>
      <c r="L656">
        <f t="shared" si="120"/>
        <v>0</v>
      </c>
      <c r="M656" s="120">
        <f t="shared" si="121"/>
        <v>88201918.365943789</v>
      </c>
      <c r="N656" s="129">
        <f t="shared" si="122"/>
        <v>0</v>
      </c>
      <c r="O656" s="188">
        <f t="shared" si="123"/>
        <v>60399040.81702809</v>
      </c>
      <c r="P656">
        <f t="shared" si="124"/>
        <v>0</v>
      </c>
      <c r="Q656" s="120">
        <f t="shared" si="127"/>
        <v>78934292.516305223</v>
      </c>
      <c r="R656" s="129">
        <f t="shared" si="125"/>
        <v>0</v>
      </c>
    </row>
    <row r="657" spans="2:18" x14ac:dyDescent="0.3">
      <c r="B657" s="157">
        <v>480</v>
      </c>
      <c r="C657" s="170">
        <f t="shared" si="126"/>
        <v>68320000</v>
      </c>
      <c r="D657">
        <f t="shared" si="112"/>
        <v>4.2594800888948023E-8</v>
      </c>
      <c r="E657" s="120">
        <f t="shared" si="113"/>
        <v>0</v>
      </c>
      <c r="F657">
        <f t="shared" si="114"/>
        <v>0</v>
      </c>
      <c r="G657" s="188">
        <f t="shared" si="115"/>
        <v>41863789.117750973</v>
      </c>
      <c r="H657">
        <f t="shared" si="116"/>
        <v>0</v>
      </c>
      <c r="I657" s="120">
        <f t="shared" si="117"/>
        <v>97469544.215582341</v>
      </c>
      <c r="J657" s="129">
        <f t="shared" si="118"/>
        <v>0</v>
      </c>
      <c r="K657" s="188">
        <f t="shared" si="119"/>
        <v>51131414.967389531</v>
      </c>
      <c r="L657">
        <f t="shared" si="120"/>
        <v>0</v>
      </c>
      <c r="M657" s="120">
        <f t="shared" si="121"/>
        <v>88201918.365943789</v>
      </c>
      <c r="N657" s="129">
        <f t="shared" si="122"/>
        <v>0</v>
      </c>
      <c r="O657" s="188">
        <f t="shared" si="123"/>
        <v>60399040.81702809</v>
      </c>
      <c r="P657">
        <f t="shared" si="124"/>
        <v>0</v>
      </c>
      <c r="Q657" s="120">
        <f t="shared" si="127"/>
        <v>78934292.516305223</v>
      </c>
      <c r="R657" s="129">
        <f t="shared" si="125"/>
        <v>0</v>
      </c>
    </row>
    <row r="658" spans="2:18" x14ac:dyDescent="0.3">
      <c r="B658" s="157">
        <v>481</v>
      </c>
      <c r="C658" s="170">
        <f t="shared" si="126"/>
        <v>68400000</v>
      </c>
      <c r="D658">
        <f t="shared" si="112"/>
        <v>4.2646673572825376E-8</v>
      </c>
      <c r="E658" s="120">
        <f t="shared" si="113"/>
        <v>0</v>
      </c>
      <c r="F658">
        <f t="shared" si="114"/>
        <v>0</v>
      </c>
      <c r="G658" s="188">
        <f t="shared" si="115"/>
        <v>41863789.117750973</v>
      </c>
      <c r="H658">
        <f t="shared" si="116"/>
        <v>0</v>
      </c>
      <c r="I658" s="120">
        <f t="shared" si="117"/>
        <v>97469544.215582341</v>
      </c>
      <c r="J658" s="129">
        <f t="shared" si="118"/>
        <v>0</v>
      </c>
      <c r="K658" s="188">
        <f t="shared" si="119"/>
        <v>51131414.967389531</v>
      </c>
      <c r="L658">
        <f t="shared" si="120"/>
        <v>0</v>
      </c>
      <c r="M658" s="120">
        <f t="shared" si="121"/>
        <v>88201918.365943789</v>
      </c>
      <c r="N658" s="129">
        <f t="shared" si="122"/>
        <v>0</v>
      </c>
      <c r="O658" s="188">
        <f t="shared" si="123"/>
        <v>60399040.81702809</v>
      </c>
      <c r="P658">
        <f t="shared" si="124"/>
        <v>0</v>
      </c>
      <c r="Q658" s="120">
        <f t="shared" si="127"/>
        <v>78934292.516305223</v>
      </c>
      <c r="R658" s="129">
        <f t="shared" si="125"/>
        <v>0</v>
      </c>
    </row>
    <row r="659" spans="2:18" x14ac:dyDescent="0.3">
      <c r="B659" s="157">
        <v>482</v>
      </c>
      <c r="C659" s="170">
        <f t="shared" si="126"/>
        <v>68480000</v>
      </c>
      <c r="D659">
        <f t="shared" si="112"/>
        <v>4.2695427865057067E-8</v>
      </c>
      <c r="E659" s="120">
        <f t="shared" si="113"/>
        <v>0</v>
      </c>
      <c r="F659">
        <f t="shared" si="114"/>
        <v>0</v>
      </c>
      <c r="G659" s="188">
        <f t="shared" si="115"/>
        <v>41863789.117750973</v>
      </c>
      <c r="H659">
        <f t="shared" si="116"/>
        <v>0</v>
      </c>
      <c r="I659" s="120">
        <f t="shared" si="117"/>
        <v>97469544.215582341</v>
      </c>
      <c r="J659" s="129">
        <f t="shared" si="118"/>
        <v>0</v>
      </c>
      <c r="K659" s="188">
        <f t="shared" si="119"/>
        <v>51131414.967389531</v>
      </c>
      <c r="L659">
        <f t="shared" si="120"/>
        <v>0</v>
      </c>
      <c r="M659" s="120">
        <f t="shared" si="121"/>
        <v>88201918.365943789</v>
      </c>
      <c r="N659" s="129">
        <f t="shared" si="122"/>
        <v>0</v>
      </c>
      <c r="O659" s="188">
        <f t="shared" si="123"/>
        <v>60399040.81702809</v>
      </c>
      <c r="P659">
        <f t="shared" si="124"/>
        <v>0</v>
      </c>
      <c r="Q659" s="120">
        <f t="shared" si="127"/>
        <v>78934292.516305223</v>
      </c>
      <c r="R659" s="129">
        <f t="shared" si="125"/>
        <v>0</v>
      </c>
    </row>
    <row r="660" spans="2:18" x14ac:dyDescent="0.3">
      <c r="B660" s="157">
        <v>483</v>
      </c>
      <c r="C660" s="170">
        <f t="shared" si="126"/>
        <v>68560000</v>
      </c>
      <c r="D660">
        <f t="shared" si="112"/>
        <v>4.2741052930930259E-8</v>
      </c>
      <c r="E660" s="120">
        <f t="shared" si="113"/>
        <v>0</v>
      </c>
      <c r="F660">
        <f t="shared" si="114"/>
        <v>0</v>
      </c>
      <c r="G660" s="188">
        <f t="shared" si="115"/>
        <v>41863789.117750973</v>
      </c>
      <c r="H660">
        <f t="shared" si="116"/>
        <v>0</v>
      </c>
      <c r="I660" s="120">
        <f t="shared" si="117"/>
        <v>97469544.215582341</v>
      </c>
      <c r="J660" s="129">
        <f t="shared" si="118"/>
        <v>0</v>
      </c>
      <c r="K660" s="188">
        <f t="shared" si="119"/>
        <v>51131414.967389531</v>
      </c>
      <c r="L660">
        <f t="shared" si="120"/>
        <v>0</v>
      </c>
      <c r="M660" s="120">
        <f t="shared" si="121"/>
        <v>88201918.365943789</v>
      </c>
      <c r="N660" s="129">
        <f t="shared" si="122"/>
        <v>0</v>
      </c>
      <c r="O660" s="188">
        <f t="shared" si="123"/>
        <v>60399040.81702809</v>
      </c>
      <c r="P660">
        <f t="shared" si="124"/>
        <v>0</v>
      </c>
      <c r="Q660" s="120">
        <f t="shared" si="127"/>
        <v>78934292.516305223</v>
      </c>
      <c r="R660" s="129">
        <f t="shared" si="125"/>
        <v>0</v>
      </c>
    </row>
    <row r="661" spans="2:18" x14ac:dyDescent="0.3">
      <c r="B661" s="157">
        <v>484</v>
      </c>
      <c r="C661" s="170">
        <f t="shared" si="126"/>
        <v>68640000</v>
      </c>
      <c r="D661">
        <f t="shared" si="112"/>
        <v>4.2783538623628133E-8</v>
      </c>
      <c r="E661" s="120">
        <f t="shared" si="113"/>
        <v>0</v>
      </c>
      <c r="F661">
        <f t="shared" si="114"/>
        <v>0</v>
      </c>
      <c r="G661" s="188">
        <f t="shared" si="115"/>
        <v>41863789.117750973</v>
      </c>
      <c r="H661">
        <f t="shared" si="116"/>
        <v>0</v>
      </c>
      <c r="I661" s="120">
        <f t="shared" si="117"/>
        <v>97469544.215582341</v>
      </c>
      <c r="J661" s="129">
        <f t="shared" si="118"/>
        <v>0</v>
      </c>
      <c r="K661" s="188">
        <f t="shared" si="119"/>
        <v>51131414.967389531</v>
      </c>
      <c r="L661">
        <f t="shared" si="120"/>
        <v>0</v>
      </c>
      <c r="M661" s="120">
        <f t="shared" si="121"/>
        <v>88201918.365943789</v>
      </c>
      <c r="N661" s="129">
        <f t="shared" si="122"/>
        <v>0</v>
      </c>
      <c r="O661" s="188">
        <f t="shared" si="123"/>
        <v>60399040.81702809</v>
      </c>
      <c r="P661">
        <f t="shared" si="124"/>
        <v>0</v>
      </c>
      <c r="Q661" s="120">
        <f t="shared" si="127"/>
        <v>78934292.516305223</v>
      </c>
      <c r="R661" s="129">
        <f t="shared" si="125"/>
        <v>0</v>
      </c>
    </row>
    <row r="662" spans="2:18" x14ac:dyDescent="0.3">
      <c r="B662" s="157">
        <v>485</v>
      </c>
      <c r="C662" s="170">
        <f t="shared" si="126"/>
        <v>68720000</v>
      </c>
      <c r="D662">
        <f t="shared" si="112"/>
        <v>4.2822875487990731E-8</v>
      </c>
      <c r="E662" s="120">
        <f t="shared" si="113"/>
        <v>0</v>
      </c>
      <c r="F662">
        <f t="shared" si="114"/>
        <v>0</v>
      </c>
      <c r="G662" s="188">
        <f t="shared" si="115"/>
        <v>41863789.117750973</v>
      </c>
      <c r="H662">
        <f t="shared" si="116"/>
        <v>0</v>
      </c>
      <c r="I662" s="120">
        <f t="shared" si="117"/>
        <v>97469544.215582341</v>
      </c>
      <c r="J662" s="129">
        <f t="shared" si="118"/>
        <v>0</v>
      </c>
      <c r="K662" s="188">
        <f t="shared" si="119"/>
        <v>51131414.967389531</v>
      </c>
      <c r="L662">
        <f t="shared" si="120"/>
        <v>0</v>
      </c>
      <c r="M662" s="120">
        <f t="shared" si="121"/>
        <v>88201918.365943789</v>
      </c>
      <c r="N662" s="129">
        <f t="shared" si="122"/>
        <v>0</v>
      </c>
      <c r="O662" s="188">
        <f t="shared" si="123"/>
        <v>60399040.81702809</v>
      </c>
      <c r="P662">
        <f t="shared" si="124"/>
        <v>0</v>
      </c>
      <c r="Q662" s="120">
        <f t="shared" si="127"/>
        <v>78934292.516305223</v>
      </c>
      <c r="R662" s="129">
        <f t="shared" si="125"/>
        <v>0</v>
      </c>
    </row>
    <row r="663" spans="2:18" x14ac:dyDescent="0.3">
      <c r="B663" s="157">
        <v>486</v>
      </c>
      <c r="C663" s="170">
        <f t="shared" si="126"/>
        <v>68800000</v>
      </c>
      <c r="D663">
        <f t="shared" si="112"/>
        <v>4.2859054764021969E-8</v>
      </c>
      <c r="E663" s="120">
        <f t="shared" si="113"/>
        <v>0</v>
      </c>
      <c r="F663">
        <f t="shared" si="114"/>
        <v>0</v>
      </c>
      <c r="G663" s="188">
        <f t="shared" si="115"/>
        <v>41863789.117750973</v>
      </c>
      <c r="H663">
        <f t="shared" si="116"/>
        <v>0</v>
      </c>
      <c r="I663" s="120">
        <f t="shared" si="117"/>
        <v>97469544.215582341</v>
      </c>
      <c r="J663" s="129">
        <f t="shared" si="118"/>
        <v>0</v>
      </c>
      <c r="K663" s="188">
        <f t="shared" si="119"/>
        <v>51131414.967389531</v>
      </c>
      <c r="L663">
        <f t="shared" si="120"/>
        <v>0</v>
      </c>
      <c r="M663" s="120">
        <f t="shared" si="121"/>
        <v>88201918.365943789</v>
      </c>
      <c r="N663" s="129">
        <f t="shared" si="122"/>
        <v>0</v>
      </c>
      <c r="O663" s="188">
        <f t="shared" si="123"/>
        <v>60399040.81702809</v>
      </c>
      <c r="P663">
        <f t="shared" si="124"/>
        <v>0</v>
      </c>
      <c r="Q663" s="120">
        <f t="shared" si="127"/>
        <v>78934292.516305223</v>
      </c>
      <c r="R663" s="129">
        <f t="shared" si="125"/>
        <v>0</v>
      </c>
    </row>
    <row r="664" spans="2:18" x14ac:dyDescent="0.3">
      <c r="B664" s="157">
        <v>487</v>
      </c>
      <c r="C664" s="170">
        <f t="shared" si="126"/>
        <v>68880000</v>
      </c>
      <c r="D664">
        <f t="shared" si="112"/>
        <v>4.2892068390140781E-8</v>
      </c>
      <c r="E664" s="120">
        <f t="shared" si="113"/>
        <v>0</v>
      </c>
      <c r="F664">
        <f t="shared" si="114"/>
        <v>0</v>
      </c>
      <c r="G664" s="188">
        <f t="shared" si="115"/>
        <v>41863789.117750973</v>
      </c>
      <c r="H664">
        <f t="shared" si="116"/>
        <v>0</v>
      </c>
      <c r="I664" s="120">
        <f t="shared" si="117"/>
        <v>97469544.215582341</v>
      </c>
      <c r="J664" s="129">
        <f t="shared" si="118"/>
        <v>0</v>
      </c>
      <c r="K664" s="188">
        <f t="shared" si="119"/>
        <v>51131414.967389531</v>
      </c>
      <c r="L664">
        <f t="shared" si="120"/>
        <v>0</v>
      </c>
      <c r="M664" s="120">
        <f t="shared" si="121"/>
        <v>88201918.365943789</v>
      </c>
      <c r="N664" s="129">
        <f t="shared" si="122"/>
        <v>0</v>
      </c>
      <c r="O664" s="188">
        <f t="shared" si="123"/>
        <v>60399040.81702809</v>
      </c>
      <c r="P664">
        <f t="shared" si="124"/>
        <v>0</v>
      </c>
      <c r="Q664" s="120">
        <f t="shared" si="127"/>
        <v>78934292.516305223</v>
      </c>
      <c r="R664" s="129">
        <f t="shared" si="125"/>
        <v>0</v>
      </c>
    </row>
    <row r="665" spans="2:18" x14ac:dyDescent="0.3">
      <c r="B665" s="157">
        <v>488</v>
      </c>
      <c r="C665" s="170">
        <f t="shared" si="126"/>
        <v>68960000</v>
      </c>
      <c r="D665">
        <f t="shared" si="112"/>
        <v>4.2921909006174909E-8</v>
      </c>
      <c r="E665" s="120">
        <f t="shared" si="113"/>
        <v>0</v>
      </c>
      <c r="F665">
        <f t="shared" si="114"/>
        <v>0</v>
      </c>
      <c r="G665" s="188">
        <f t="shared" si="115"/>
        <v>41863789.117750973</v>
      </c>
      <c r="H665">
        <f t="shared" si="116"/>
        <v>0</v>
      </c>
      <c r="I665" s="120">
        <f t="shared" si="117"/>
        <v>97469544.215582341</v>
      </c>
      <c r="J665" s="129">
        <f t="shared" si="118"/>
        <v>0</v>
      </c>
      <c r="K665" s="188">
        <f t="shared" si="119"/>
        <v>51131414.967389531</v>
      </c>
      <c r="L665">
        <f t="shared" si="120"/>
        <v>0</v>
      </c>
      <c r="M665" s="120">
        <f t="shared" si="121"/>
        <v>88201918.365943789</v>
      </c>
      <c r="N665" s="129">
        <f t="shared" si="122"/>
        <v>0</v>
      </c>
      <c r="O665" s="188">
        <f t="shared" si="123"/>
        <v>60399040.81702809</v>
      </c>
      <c r="P665">
        <f t="shared" si="124"/>
        <v>0</v>
      </c>
      <c r="Q665" s="120">
        <f t="shared" si="127"/>
        <v>78934292.516305223</v>
      </c>
      <c r="R665" s="129">
        <f t="shared" si="125"/>
        <v>0</v>
      </c>
    </row>
    <row r="666" spans="2:18" x14ac:dyDescent="0.3">
      <c r="B666" s="157">
        <v>489</v>
      </c>
      <c r="C666" s="170">
        <f t="shared" si="126"/>
        <v>69040000</v>
      </c>
      <c r="D666">
        <f t="shared" si="112"/>
        <v>4.2948569956095653E-8</v>
      </c>
      <c r="E666" s="120">
        <f t="shared" si="113"/>
        <v>0</v>
      </c>
      <c r="F666">
        <f t="shared" si="114"/>
        <v>0</v>
      </c>
      <c r="G666" s="188">
        <f t="shared" si="115"/>
        <v>41863789.117750973</v>
      </c>
      <c r="H666">
        <f t="shared" si="116"/>
        <v>0</v>
      </c>
      <c r="I666" s="120">
        <f t="shared" si="117"/>
        <v>97469544.215582341</v>
      </c>
      <c r="J666" s="129">
        <f t="shared" si="118"/>
        <v>0</v>
      </c>
      <c r="K666" s="188">
        <f t="shared" si="119"/>
        <v>51131414.967389531</v>
      </c>
      <c r="L666">
        <f t="shared" si="120"/>
        <v>0</v>
      </c>
      <c r="M666" s="120">
        <f t="shared" si="121"/>
        <v>88201918.365943789</v>
      </c>
      <c r="N666" s="129">
        <f t="shared" si="122"/>
        <v>0</v>
      </c>
      <c r="O666" s="188">
        <f t="shared" si="123"/>
        <v>60399040.81702809</v>
      </c>
      <c r="P666">
        <f t="shared" si="124"/>
        <v>0</v>
      </c>
      <c r="Q666" s="120">
        <f t="shared" si="127"/>
        <v>78934292.516305223</v>
      </c>
      <c r="R666" s="129">
        <f t="shared" si="125"/>
        <v>0</v>
      </c>
    </row>
    <row r="667" spans="2:18" x14ac:dyDescent="0.3">
      <c r="B667" s="157">
        <v>490</v>
      </c>
      <c r="C667" s="170">
        <f t="shared" si="126"/>
        <v>69120000</v>
      </c>
      <c r="D667">
        <f t="shared" si="112"/>
        <v>4.2972045290492213E-8</v>
      </c>
      <c r="E667" s="120">
        <f t="shared" si="113"/>
        <v>0</v>
      </c>
      <c r="F667">
        <f t="shared" si="114"/>
        <v>0</v>
      </c>
      <c r="G667" s="188">
        <f t="shared" si="115"/>
        <v>41863789.117750973</v>
      </c>
      <c r="H667">
        <f t="shared" si="116"/>
        <v>0</v>
      </c>
      <c r="I667" s="120">
        <f t="shared" si="117"/>
        <v>97469544.215582341</v>
      </c>
      <c r="J667" s="129">
        <f t="shared" si="118"/>
        <v>0</v>
      </c>
      <c r="K667" s="188">
        <f t="shared" si="119"/>
        <v>51131414.967389531</v>
      </c>
      <c r="L667">
        <f t="shared" si="120"/>
        <v>0</v>
      </c>
      <c r="M667" s="120">
        <f t="shared" si="121"/>
        <v>88201918.365943789</v>
      </c>
      <c r="N667" s="129">
        <f t="shared" si="122"/>
        <v>0</v>
      </c>
      <c r="O667" s="188">
        <f t="shared" si="123"/>
        <v>60399040.81702809</v>
      </c>
      <c r="P667">
        <f t="shared" si="124"/>
        <v>0</v>
      </c>
      <c r="Q667" s="120">
        <f t="shared" si="127"/>
        <v>78934292.516305223</v>
      </c>
      <c r="R667" s="129">
        <f t="shared" si="125"/>
        <v>0</v>
      </c>
    </row>
    <row r="668" spans="2:18" x14ac:dyDescent="0.3">
      <c r="B668" s="157">
        <v>491</v>
      </c>
      <c r="C668" s="170">
        <f t="shared" si="126"/>
        <v>69200000</v>
      </c>
      <c r="D668">
        <f t="shared" si="112"/>
        <v>4.2992329768784316E-8</v>
      </c>
      <c r="E668" s="120">
        <f t="shared" si="113"/>
        <v>0</v>
      </c>
      <c r="F668">
        <f t="shared" si="114"/>
        <v>0</v>
      </c>
      <c r="G668" s="188">
        <f t="shared" si="115"/>
        <v>41863789.117750973</v>
      </c>
      <c r="H668">
        <f t="shared" si="116"/>
        <v>0</v>
      </c>
      <c r="I668" s="120">
        <f t="shared" si="117"/>
        <v>97469544.215582341</v>
      </c>
      <c r="J668" s="129">
        <f t="shared" si="118"/>
        <v>0</v>
      </c>
      <c r="K668" s="188">
        <f t="shared" si="119"/>
        <v>51131414.967389531</v>
      </c>
      <c r="L668">
        <f t="shared" si="120"/>
        <v>0</v>
      </c>
      <c r="M668" s="120">
        <f t="shared" si="121"/>
        <v>88201918.365943789</v>
      </c>
      <c r="N668" s="129">
        <f t="shared" si="122"/>
        <v>0</v>
      </c>
      <c r="O668" s="188">
        <f t="shared" si="123"/>
        <v>60399040.81702809</v>
      </c>
      <c r="P668">
        <f t="shared" si="124"/>
        <v>0</v>
      </c>
      <c r="Q668" s="120">
        <f t="shared" si="127"/>
        <v>78934292.516305223</v>
      </c>
      <c r="R668" s="129">
        <f t="shared" si="125"/>
        <v>0</v>
      </c>
    </row>
    <row r="669" spans="2:18" x14ac:dyDescent="0.3">
      <c r="B669" s="157">
        <v>492</v>
      </c>
      <c r="C669" s="170">
        <f t="shared" si="126"/>
        <v>69280000</v>
      </c>
      <c r="D669">
        <f t="shared" si="112"/>
        <v>4.3009418861172024E-8</v>
      </c>
      <c r="E669" s="120">
        <f t="shared" si="113"/>
        <v>0</v>
      </c>
      <c r="F669">
        <f t="shared" si="114"/>
        <v>0</v>
      </c>
      <c r="G669" s="188">
        <f t="shared" si="115"/>
        <v>41863789.117750973</v>
      </c>
      <c r="H669">
        <f t="shared" si="116"/>
        <v>0</v>
      </c>
      <c r="I669" s="120">
        <f t="shared" si="117"/>
        <v>97469544.215582341</v>
      </c>
      <c r="J669" s="129">
        <f t="shared" si="118"/>
        <v>0</v>
      </c>
      <c r="K669" s="188">
        <f t="shared" si="119"/>
        <v>51131414.967389531</v>
      </c>
      <c r="L669">
        <f t="shared" si="120"/>
        <v>0</v>
      </c>
      <c r="M669" s="120">
        <f t="shared" si="121"/>
        <v>88201918.365943789</v>
      </c>
      <c r="N669" s="129">
        <f t="shared" si="122"/>
        <v>0</v>
      </c>
      <c r="O669" s="188">
        <f t="shared" si="123"/>
        <v>60399040.81702809</v>
      </c>
      <c r="P669">
        <f t="shared" si="124"/>
        <v>0</v>
      </c>
      <c r="Q669" s="120">
        <f t="shared" si="127"/>
        <v>78934292.516305223</v>
      </c>
      <c r="R669" s="129">
        <f t="shared" si="125"/>
        <v>0</v>
      </c>
    </row>
    <row r="670" spans="2:18" x14ac:dyDescent="0.3">
      <c r="B670" s="157">
        <v>493</v>
      </c>
      <c r="C670" s="170">
        <f t="shared" si="126"/>
        <v>69360000</v>
      </c>
      <c r="D670">
        <f t="shared" si="112"/>
        <v>4.3023308750321604E-8</v>
      </c>
      <c r="E670" s="120">
        <f t="shared" si="113"/>
        <v>0</v>
      </c>
      <c r="F670">
        <f t="shared" si="114"/>
        <v>0</v>
      </c>
      <c r="G670" s="188">
        <f t="shared" si="115"/>
        <v>41863789.117750973</v>
      </c>
      <c r="H670">
        <f t="shared" si="116"/>
        <v>0</v>
      </c>
      <c r="I670" s="120">
        <f t="shared" si="117"/>
        <v>97469544.215582341</v>
      </c>
      <c r="J670" s="129">
        <f t="shared" si="118"/>
        <v>0</v>
      </c>
      <c r="K670" s="188">
        <f t="shared" si="119"/>
        <v>51131414.967389531</v>
      </c>
      <c r="L670">
        <f t="shared" si="120"/>
        <v>0</v>
      </c>
      <c r="M670" s="120">
        <f t="shared" si="121"/>
        <v>88201918.365943789</v>
      </c>
      <c r="N670" s="129">
        <f t="shared" si="122"/>
        <v>0</v>
      </c>
      <c r="O670" s="188">
        <f t="shared" si="123"/>
        <v>60399040.81702809</v>
      </c>
      <c r="P670">
        <f t="shared" si="124"/>
        <v>0</v>
      </c>
      <c r="Q670" s="120">
        <f t="shared" si="127"/>
        <v>78934292.516305223</v>
      </c>
      <c r="R670" s="129">
        <f t="shared" si="125"/>
        <v>0</v>
      </c>
    </row>
    <row r="671" spans="2:18" x14ac:dyDescent="0.3">
      <c r="B671" s="157">
        <v>494</v>
      </c>
      <c r="C671" s="170">
        <f t="shared" si="126"/>
        <v>69440000</v>
      </c>
      <c r="D671">
        <f t="shared" si="112"/>
        <v>4.3033996332786684E-8</v>
      </c>
      <c r="E671" s="120">
        <f t="shared" si="113"/>
        <v>0</v>
      </c>
      <c r="F671">
        <f t="shared" si="114"/>
        <v>0</v>
      </c>
      <c r="G671" s="188">
        <f t="shared" si="115"/>
        <v>41863789.117750973</v>
      </c>
      <c r="H671">
        <f t="shared" si="116"/>
        <v>0</v>
      </c>
      <c r="I671" s="120">
        <f t="shared" si="117"/>
        <v>97469544.215582341</v>
      </c>
      <c r="J671" s="129">
        <f t="shared" si="118"/>
        <v>0</v>
      </c>
      <c r="K671" s="188">
        <f t="shared" si="119"/>
        <v>51131414.967389531</v>
      </c>
      <c r="L671">
        <f t="shared" si="120"/>
        <v>0</v>
      </c>
      <c r="M671" s="120">
        <f t="shared" si="121"/>
        <v>88201918.365943789</v>
      </c>
      <c r="N671" s="129">
        <f t="shared" si="122"/>
        <v>0</v>
      </c>
      <c r="O671" s="188">
        <f t="shared" si="123"/>
        <v>60399040.81702809</v>
      </c>
      <c r="P671">
        <f t="shared" si="124"/>
        <v>0</v>
      </c>
      <c r="Q671" s="120">
        <f t="shared" si="127"/>
        <v>78934292.516305223</v>
      </c>
      <c r="R671" s="129">
        <f t="shared" si="125"/>
        <v>0</v>
      </c>
    </row>
    <row r="672" spans="2:18" x14ac:dyDescent="0.3">
      <c r="B672" s="157">
        <v>495</v>
      </c>
      <c r="C672" s="170">
        <f t="shared" si="126"/>
        <v>69520000</v>
      </c>
      <c r="D672">
        <f t="shared" si="112"/>
        <v>4.3041479220163893E-8</v>
      </c>
      <c r="E672" s="120">
        <f t="shared" si="113"/>
        <v>0</v>
      </c>
      <c r="F672">
        <f t="shared" si="114"/>
        <v>0</v>
      </c>
      <c r="G672" s="188">
        <f t="shared" si="115"/>
        <v>41863789.117750973</v>
      </c>
      <c r="H672">
        <f t="shared" si="116"/>
        <v>0</v>
      </c>
      <c r="I672" s="120">
        <f t="shared" si="117"/>
        <v>97469544.215582341</v>
      </c>
      <c r="J672" s="129">
        <f t="shared" si="118"/>
        <v>0</v>
      </c>
      <c r="K672" s="188">
        <f t="shared" si="119"/>
        <v>51131414.967389531</v>
      </c>
      <c r="L672">
        <f t="shared" si="120"/>
        <v>0</v>
      </c>
      <c r="M672" s="120">
        <f t="shared" si="121"/>
        <v>88201918.365943789</v>
      </c>
      <c r="N672" s="129">
        <f t="shared" si="122"/>
        <v>0</v>
      </c>
      <c r="O672" s="188">
        <f t="shared" si="123"/>
        <v>60399040.81702809</v>
      </c>
      <c r="P672">
        <f t="shared" si="124"/>
        <v>0</v>
      </c>
      <c r="Q672" s="120">
        <f t="shared" si="127"/>
        <v>78934292.516305223</v>
      </c>
      <c r="R672" s="129">
        <f t="shared" si="125"/>
        <v>0</v>
      </c>
    </row>
    <row r="673" spans="2:18" x14ac:dyDescent="0.3">
      <c r="B673" s="157">
        <v>496</v>
      </c>
      <c r="C673" s="170">
        <f t="shared" si="126"/>
        <v>69600000</v>
      </c>
      <c r="D673">
        <f t="shared" si="112"/>
        <v>4.304575573998246E-8</v>
      </c>
      <c r="E673" s="120">
        <f t="shared" si="113"/>
        <v>0</v>
      </c>
      <c r="F673">
        <f t="shared" si="114"/>
        <v>0</v>
      </c>
      <c r="G673" s="188">
        <f t="shared" si="115"/>
        <v>41863789.117750973</v>
      </c>
      <c r="H673">
        <f t="shared" si="116"/>
        <v>0</v>
      </c>
      <c r="I673" s="120">
        <f t="shared" si="117"/>
        <v>97469544.215582341</v>
      </c>
      <c r="J673" s="129">
        <f t="shared" si="118"/>
        <v>0</v>
      </c>
      <c r="K673" s="188">
        <f t="shared" si="119"/>
        <v>51131414.967389531</v>
      </c>
      <c r="L673">
        <f t="shared" si="120"/>
        <v>0</v>
      </c>
      <c r="M673" s="120">
        <f t="shared" si="121"/>
        <v>88201918.365943789</v>
      </c>
      <c r="N673" s="129">
        <f t="shared" si="122"/>
        <v>0</v>
      </c>
      <c r="O673" s="188">
        <f t="shared" si="123"/>
        <v>60399040.81702809</v>
      </c>
      <c r="P673">
        <f t="shared" si="124"/>
        <v>0</v>
      </c>
      <c r="Q673" s="120">
        <f t="shared" si="127"/>
        <v>78934292.516305223</v>
      </c>
      <c r="R673" s="129">
        <f t="shared" si="125"/>
        <v>0</v>
      </c>
    </row>
    <row r="674" spans="2:18" x14ac:dyDescent="0.3">
      <c r="B674" s="157">
        <v>497</v>
      </c>
      <c r="C674" s="170">
        <f t="shared" si="126"/>
        <v>69680000</v>
      </c>
      <c r="D674">
        <f t="shared" si="112"/>
        <v>4.3046824936327152E-8</v>
      </c>
      <c r="E674" s="120">
        <f t="shared" si="113"/>
        <v>0</v>
      </c>
      <c r="F674">
        <f t="shared" si="114"/>
        <v>0</v>
      </c>
      <c r="G674" s="188">
        <f t="shared" si="115"/>
        <v>41863789.117750973</v>
      </c>
      <c r="H674">
        <f t="shared" si="116"/>
        <v>0</v>
      </c>
      <c r="I674" s="120">
        <f t="shared" si="117"/>
        <v>97469544.215582341</v>
      </c>
      <c r="J674" s="129">
        <f t="shared" si="118"/>
        <v>0</v>
      </c>
      <c r="K674" s="188">
        <f t="shared" si="119"/>
        <v>51131414.967389531</v>
      </c>
      <c r="L674">
        <f t="shared" si="120"/>
        <v>0</v>
      </c>
      <c r="M674" s="120">
        <f t="shared" si="121"/>
        <v>88201918.365943789</v>
      </c>
      <c r="N674" s="129">
        <f t="shared" si="122"/>
        <v>0</v>
      </c>
      <c r="O674" s="188">
        <f t="shared" si="123"/>
        <v>60399040.81702809</v>
      </c>
      <c r="P674">
        <f t="shared" si="124"/>
        <v>0</v>
      </c>
      <c r="Q674" s="120">
        <f t="shared" si="127"/>
        <v>78934292.516305223</v>
      </c>
      <c r="R674" s="129">
        <f t="shared" si="125"/>
        <v>0</v>
      </c>
    </row>
    <row r="675" spans="2:18" x14ac:dyDescent="0.3">
      <c r="B675" s="157">
        <v>498</v>
      </c>
      <c r="C675" s="170">
        <f t="shared" si="126"/>
        <v>69760000</v>
      </c>
      <c r="D675">
        <f t="shared" si="112"/>
        <v>4.3044686570194448E-8</v>
      </c>
      <c r="E675" s="120">
        <f t="shared" si="113"/>
        <v>0</v>
      </c>
      <c r="F675">
        <f t="shared" si="114"/>
        <v>0</v>
      </c>
      <c r="G675" s="188">
        <f t="shared" si="115"/>
        <v>41863789.117750973</v>
      </c>
      <c r="H675">
        <f t="shared" si="116"/>
        <v>0</v>
      </c>
      <c r="I675" s="120">
        <f t="shared" si="117"/>
        <v>97469544.215582341</v>
      </c>
      <c r="J675" s="129">
        <f t="shared" si="118"/>
        <v>0</v>
      </c>
      <c r="K675" s="188">
        <f t="shared" si="119"/>
        <v>51131414.967389531</v>
      </c>
      <c r="L675">
        <f t="shared" si="120"/>
        <v>0</v>
      </c>
      <c r="M675" s="120">
        <f t="shared" si="121"/>
        <v>88201918.365943789</v>
      </c>
      <c r="N675" s="129">
        <f t="shared" si="122"/>
        <v>0</v>
      </c>
      <c r="O675" s="188">
        <f t="shared" si="123"/>
        <v>60399040.81702809</v>
      </c>
      <c r="P675">
        <f t="shared" si="124"/>
        <v>0</v>
      </c>
      <c r="Q675" s="120">
        <f t="shared" si="127"/>
        <v>78934292.516305223</v>
      </c>
      <c r="R675" s="129">
        <f t="shared" si="125"/>
        <v>0</v>
      </c>
    </row>
    <row r="676" spans="2:18" x14ac:dyDescent="0.3">
      <c r="B676" s="157">
        <v>499</v>
      </c>
      <c r="C676" s="170">
        <f t="shared" si="126"/>
        <v>69840000</v>
      </c>
      <c r="D676">
        <f t="shared" si="112"/>
        <v>4.3039341119581509E-8</v>
      </c>
      <c r="E676" s="120">
        <f t="shared" si="113"/>
        <v>0</v>
      </c>
      <c r="F676">
        <f t="shared" si="114"/>
        <v>0</v>
      </c>
      <c r="G676" s="188">
        <f t="shared" si="115"/>
        <v>41863789.117750973</v>
      </c>
      <c r="H676">
        <f t="shared" si="116"/>
        <v>0</v>
      </c>
      <c r="I676" s="120">
        <f t="shared" si="117"/>
        <v>97469544.215582341</v>
      </c>
      <c r="J676" s="129">
        <f t="shared" si="118"/>
        <v>0</v>
      </c>
      <c r="K676" s="188">
        <f t="shared" si="119"/>
        <v>51131414.967389531</v>
      </c>
      <c r="L676">
        <f t="shared" si="120"/>
        <v>0</v>
      </c>
      <c r="M676" s="120">
        <f t="shared" si="121"/>
        <v>88201918.365943789</v>
      </c>
      <c r="N676" s="129">
        <f t="shared" si="122"/>
        <v>0</v>
      </c>
      <c r="O676" s="188">
        <f t="shared" si="123"/>
        <v>60399040.81702809</v>
      </c>
      <c r="P676">
        <f t="shared" si="124"/>
        <v>0</v>
      </c>
      <c r="Q676" s="120">
        <f t="shared" si="127"/>
        <v>78934292.516305223</v>
      </c>
      <c r="R676" s="129">
        <f t="shared" si="125"/>
        <v>0</v>
      </c>
    </row>
    <row r="677" spans="2:18" x14ac:dyDescent="0.3">
      <c r="B677" s="157">
        <v>500</v>
      </c>
      <c r="C677" s="170">
        <f t="shared" si="126"/>
        <v>69920000</v>
      </c>
      <c r="D677">
        <f t="shared" si="112"/>
        <v>4.3030789779308175E-8</v>
      </c>
      <c r="E677" s="120">
        <f t="shared" si="113"/>
        <v>0</v>
      </c>
      <c r="F677">
        <f t="shared" si="114"/>
        <v>0</v>
      </c>
      <c r="G677" s="188">
        <f t="shared" si="115"/>
        <v>41863789.117750973</v>
      </c>
      <c r="H677">
        <f t="shared" si="116"/>
        <v>0</v>
      </c>
      <c r="I677" s="120">
        <f t="shared" si="117"/>
        <v>97469544.215582341</v>
      </c>
      <c r="J677" s="129">
        <f t="shared" si="118"/>
        <v>0</v>
      </c>
      <c r="K677" s="188">
        <f t="shared" si="119"/>
        <v>51131414.967389531</v>
      </c>
      <c r="L677">
        <f t="shared" si="120"/>
        <v>0</v>
      </c>
      <c r="M677" s="120">
        <f t="shared" si="121"/>
        <v>88201918.365943789</v>
      </c>
      <c r="N677" s="129">
        <f t="shared" si="122"/>
        <v>0</v>
      </c>
      <c r="O677" s="188">
        <f t="shared" si="123"/>
        <v>60399040.81702809</v>
      </c>
      <c r="P677">
        <f t="shared" si="124"/>
        <v>0</v>
      </c>
      <c r="Q677" s="120">
        <f t="shared" si="127"/>
        <v>78934292.516305223</v>
      </c>
      <c r="R677" s="129">
        <f t="shared" si="125"/>
        <v>0</v>
      </c>
    </row>
    <row r="678" spans="2:18" x14ac:dyDescent="0.3">
      <c r="B678" s="157">
        <v>501</v>
      </c>
      <c r="C678" s="170">
        <f t="shared" si="126"/>
        <v>70000000</v>
      </c>
      <c r="D678">
        <f t="shared" si="112"/>
        <v>4.3019034460571823E-8</v>
      </c>
      <c r="E678" s="120">
        <f t="shared" si="113"/>
        <v>0</v>
      </c>
      <c r="F678">
        <f t="shared" si="114"/>
        <v>0</v>
      </c>
      <c r="G678" s="188">
        <f t="shared" si="115"/>
        <v>41863789.117750973</v>
      </c>
      <c r="H678">
        <f t="shared" si="116"/>
        <v>0</v>
      </c>
      <c r="I678" s="120">
        <f t="shared" si="117"/>
        <v>97469544.215582341</v>
      </c>
      <c r="J678" s="129">
        <f t="shared" si="118"/>
        <v>0</v>
      </c>
      <c r="K678" s="188">
        <f t="shared" si="119"/>
        <v>51131414.967389531</v>
      </c>
      <c r="L678">
        <f t="shared" si="120"/>
        <v>0</v>
      </c>
      <c r="M678" s="120">
        <f t="shared" si="121"/>
        <v>88201918.365943789</v>
      </c>
      <c r="N678" s="129">
        <f t="shared" si="122"/>
        <v>0</v>
      </c>
      <c r="O678" s="188">
        <f t="shared" si="123"/>
        <v>60399040.81702809</v>
      </c>
      <c r="P678">
        <f t="shared" si="124"/>
        <v>0</v>
      </c>
      <c r="Q678" s="120">
        <f t="shared" si="127"/>
        <v>78934292.516305223</v>
      </c>
      <c r="R678" s="129">
        <f t="shared" si="125"/>
        <v>0</v>
      </c>
    </row>
    <row r="679" spans="2:18" x14ac:dyDescent="0.3">
      <c r="B679" s="157">
        <v>502</v>
      </c>
      <c r="C679" s="170">
        <f t="shared" si="126"/>
        <v>70080000</v>
      </c>
      <c r="D679">
        <f t="shared" si="112"/>
        <v>4.3004077790235458E-8</v>
      </c>
      <c r="E679" s="120">
        <f t="shared" si="113"/>
        <v>0</v>
      </c>
      <c r="F679">
        <f t="shared" si="114"/>
        <v>0</v>
      </c>
      <c r="G679" s="188">
        <f t="shared" si="115"/>
        <v>41863789.117750973</v>
      </c>
      <c r="H679">
        <f t="shared" si="116"/>
        <v>0</v>
      </c>
      <c r="I679" s="120">
        <f t="shared" si="117"/>
        <v>97469544.215582341</v>
      </c>
      <c r="J679" s="129">
        <f t="shared" si="118"/>
        <v>0</v>
      </c>
      <c r="K679" s="188">
        <f t="shared" si="119"/>
        <v>51131414.967389531</v>
      </c>
      <c r="L679">
        <f t="shared" si="120"/>
        <v>0</v>
      </c>
      <c r="M679" s="120">
        <f t="shared" si="121"/>
        <v>88201918.365943789</v>
      </c>
      <c r="N679" s="129">
        <f t="shared" si="122"/>
        <v>0</v>
      </c>
      <c r="O679" s="188">
        <f t="shared" si="123"/>
        <v>60399040.81702809</v>
      </c>
      <c r="P679">
        <f t="shared" si="124"/>
        <v>0</v>
      </c>
      <c r="Q679" s="120">
        <f t="shared" si="127"/>
        <v>78934292.516305223</v>
      </c>
      <c r="R679" s="129">
        <f t="shared" si="125"/>
        <v>0</v>
      </c>
    </row>
    <row r="680" spans="2:18" x14ac:dyDescent="0.3">
      <c r="B680" s="157">
        <v>503</v>
      </c>
      <c r="C680" s="170">
        <f t="shared" si="126"/>
        <v>70160000</v>
      </c>
      <c r="D680">
        <f t="shared" si="112"/>
        <v>4.298592310984945E-8</v>
      </c>
      <c r="E680" s="120">
        <f t="shared" si="113"/>
        <v>0</v>
      </c>
      <c r="F680">
        <f t="shared" si="114"/>
        <v>0</v>
      </c>
      <c r="G680" s="188">
        <f t="shared" si="115"/>
        <v>41863789.117750973</v>
      </c>
      <c r="H680">
        <f t="shared" si="116"/>
        <v>0</v>
      </c>
      <c r="I680" s="120">
        <f t="shared" si="117"/>
        <v>97469544.215582341</v>
      </c>
      <c r="J680" s="129">
        <f t="shared" si="118"/>
        <v>0</v>
      </c>
      <c r="K680" s="188">
        <f t="shared" si="119"/>
        <v>51131414.967389531</v>
      </c>
      <c r="L680">
        <f t="shared" si="120"/>
        <v>0</v>
      </c>
      <c r="M680" s="120">
        <f t="shared" si="121"/>
        <v>88201918.365943789</v>
      </c>
      <c r="N680" s="129">
        <f t="shared" si="122"/>
        <v>0</v>
      </c>
      <c r="O680" s="188">
        <f t="shared" si="123"/>
        <v>60399040.81702809</v>
      </c>
      <c r="P680">
        <f t="shared" si="124"/>
        <v>0</v>
      </c>
      <c r="Q680" s="120">
        <f t="shared" si="127"/>
        <v>78934292.516305223</v>
      </c>
      <c r="R680" s="129">
        <f t="shared" si="125"/>
        <v>0</v>
      </c>
    </row>
    <row r="681" spans="2:18" x14ac:dyDescent="0.3">
      <c r="B681" s="157">
        <v>504</v>
      </c>
      <c r="C681" s="170">
        <f t="shared" si="126"/>
        <v>70240000</v>
      </c>
      <c r="D681">
        <f t="shared" si="112"/>
        <v>4.2964574474407263E-8</v>
      </c>
      <c r="E681" s="120">
        <f t="shared" si="113"/>
        <v>0</v>
      </c>
      <c r="F681">
        <f t="shared" si="114"/>
        <v>0</v>
      </c>
      <c r="G681" s="188">
        <f t="shared" si="115"/>
        <v>41863789.117750973</v>
      </c>
      <c r="H681">
        <f t="shared" si="116"/>
        <v>0</v>
      </c>
      <c r="I681" s="120">
        <f t="shared" si="117"/>
        <v>97469544.215582341</v>
      </c>
      <c r="J681" s="129">
        <f t="shared" si="118"/>
        <v>0</v>
      </c>
      <c r="K681" s="188">
        <f t="shared" si="119"/>
        <v>51131414.967389531</v>
      </c>
      <c r="L681">
        <f t="shared" si="120"/>
        <v>0</v>
      </c>
      <c r="M681" s="120">
        <f t="shared" si="121"/>
        <v>88201918.365943789</v>
      </c>
      <c r="N681" s="129">
        <f t="shared" si="122"/>
        <v>0</v>
      </c>
      <c r="O681" s="188">
        <f t="shared" si="123"/>
        <v>60399040.81702809</v>
      </c>
      <c r="P681">
        <f t="shared" si="124"/>
        <v>0</v>
      </c>
      <c r="Q681" s="120">
        <f t="shared" si="127"/>
        <v>78934292.516305223</v>
      </c>
      <c r="R681" s="129">
        <f t="shared" si="125"/>
        <v>0</v>
      </c>
    </row>
    <row r="682" spans="2:18" x14ac:dyDescent="0.3">
      <c r="B682" s="157">
        <v>505</v>
      </c>
      <c r="C682" s="170">
        <f t="shared" si="126"/>
        <v>70320000</v>
      </c>
      <c r="D682">
        <f t="shared" si="112"/>
        <v>4.2940036650835994E-8</v>
      </c>
      <c r="E682" s="120">
        <f t="shared" si="113"/>
        <v>0</v>
      </c>
      <c r="F682">
        <f t="shared" si="114"/>
        <v>0</v>
      </c>
      <c r="G682" s="188">
        <f t="shared" si="115"/>
        <v>41863789.117750973</v>
      </c>
      <c r="H682">
        <f t="shared" si="116"/>
        <v>0</v>
      </c>
      <c r="I682" s="120">
        <f t="shared" si="117"/>
        <v>97469544.215582341</v>
      </c>
      <c r="J682" s="129">
        <f t="shared" si="118"/>
        <v>0</v>
      </c>
      <c r="K682" s="188">
        <f t="shared" si="119"/>
        <v>51131414.967389531</v>
      </c>
      <c r="L682">
        <f t="shared" si="120"/>
        <v>0</v>
      </c>
      <c r="M682" s="120">
        <f t="shared" si="121"/>
        <v>88201918.365943789</v>
      </c>
      <c r="N682" s="129">
        <f t="shared" si="122"/>
        <v>0</v>
      </c>
      <c r="O682" s="188">
        <f t="shared" si="123"/>
        <v>60399040.81702809</v>
      </c>
      <c r="P682">
        <f t="shared" si="124"/>
        <v>0</v>
      </c>
      <c r="Q682" s="120">
        <f t="shared" si="127"/>
        <v>78934292.516305223</v>
      </c>
      <c r="R682" s="129">
        <f t="shared" si="125"/>
        <v>0</v>
      </c>
    </row>
    <row r="683" spans="2:18" x14ac:dyDescent="0.3">
      <c r="B683" s="157">
        <v>506</v>
      </c>
      <c r="C683" s="170">
        <f t="shared" si="126"/>
        <v>70400000</v>
      </c>
      <c r="D683">
        <f t="shared" si="112"/>
        <v>4.2912315116222388E-8</v>
      </c>
      <c r="E683" s="120">
        <f t="shared" si="113"/>
        <v>0</v>
      </c>
      <c r="F683">
        <f t="shared" si="114"/>
        <v>0</v>
      </c>
      <c r="G683" s="188">
        <f t="shared" si="115"/>
        <v>41863789.117750973</v>
      </c>
      <c r="H683">
        <f t="shared" si="116"/>
        <v>0</v>
      </c>
      <c r="I683" s="120">
        <f t="shared" si="117"/>
        <v>97469544.215582341</v>
      </c>
      <c r="J683" s="129">
        <f t="shared" si="118"/>
        <v>0</v>
      </c>
      <c r="K683" s="188">
        <f t="shared" si="119"/>
        <v>51131414.967389531</v>
      </c>
      <c r="L683">
        <f t="shared" si="120"/>
        <v>0</v>
      </c>
      <c r="M683" s="120">
        <f t="shared" si="121"/>
        <v>88201918.365943789</v>
      </c>
      <c r="N683" s="129">
        <f t="shared" si="122"/>
        <v>0</v>
      </c>
      <c r="O683" s="188">
        <f t="shared" si="123"/>
        <v>60399040.81702809</v>
      </c>
      <c r="P683">
        <f t="shared" si="124"/>
        <v>0</v>
      </c>
      <c r="Q683" s="120">
        <f t="shared" si="127"/>
        <v>78934292.516305223</v>
      </c>
      <c r="R683" s="129">
        <f t="shared" si="125"/>
        <v>0</v>
      </c>
    </row>
    <row r="684" spans="2:18" x14ac:dyDescent="0.3">
      <c r="B684" s="157">
        <v>507</v>
      </c>
      <c r="C684" s="170">
        <f t="shared" si="126"/>
        <v>70480000</v>
      </c>
      <c r="D684">
        <f t="shared" si="112"/>
        <v>4.2881416055775352E-8</v>
      </c>
      <c r="E684" s="120">
        <f t="shared" si="113"/>
        <v>0</v>
      </c>
      <c r="F684">
        <f t="shared" si="114"/>
        <v>0</v>
      </c>
      <c r="G684" s="188">
        <f t="shared" si="115"/>
        <v>41863789.117750973</v>
      </c>
      <c r="H684">
        <f t="shared" si="116"/>
        <v>0</v>
      </c>
      <c r="I684" s="120">
        <f t="shared" si="117"/>
        <v>97469544.215582341</v>
      </c>
      <c r="J684" s="129">
        <f t="shared" si="118"/>
        <v>0</v>
      </c>
      <c r="K684" s="188">
        <f t="shared" si="119"/>
        <v>51131414.967389531</v>
      </c>
      <c r="L684">
        <f t="shared" si="120"/>
        <v>0</v>
      </c>
      <c r="M684" s="120">
        <f t="shared" si="121"/>
        <v>88201918.365943789</v>
      </c>
      <c r="N684" s="129">
        <f t="shared" si="122"/>
        <v>0</v>
      </c>
      <c r="O684" s="188">
        <f t="shared" si="123"/>
        <v>60399040.81702809</v>
      </c>
      <c r="P684">
        <f t="shared" si="124"/>
        <v>0</v>
      </c>
      <c r="Q684" s="120">
        <f t="shared" si="127"/>
        <v>78934292.516305223</v>
      </c>
      <c r="R684" s="129">
        <f t="shared" si="125"/>
        <v>0</v>
      </c>
    </row>
    <row r="685" spans="2:18" x14ac:dyDescent="0.3">
      <c r="B685" s="157">
        <v>508</v>
      </c>
      <c r="C685" s="170">
        <f t="shared" si="126"/>
        <v>70560000</v>
      </c>
      <c r="D685">
        <f t="shared" si="112"/>
        <v>4.2847346360525907E-8</v>
      </c>
      <c r="E685" s="120">
        <f t="shared" si="113"/>
        <v>0</v>
      </c>
      <c r="F685">
        <f t="shared" si="114"/>
        <v>0</v>
      </c>
      <c r="G685" s="188">
        <f t="shared" si="115"/>
        <v>41863789.117750973</v>
      </c>
      <c r="H685">
        <f t="shared" si="116"/>
        <v>0</v>
      </c>
      <c r="I685" s="120">
        <f t="shared" si="117"/>
        <v>97469544.215582341</v>
      </c>
      <c r="J685" s="129">
        <f t="shared" si="118"/>
        <v>0</v>
      </c>
      <c r="K685" s="188">
        <f t="shared" si="119"/>
        <v>51131414.967389531</v>
      </c>
      <c r="L685">
        <f t="shared" si="120"/>
        <v>0</v>
      </c>
      <c r="M685" s="120">
        <f t="shared" si="121"/>
        <v>88201918.365943789</v>
      </c>
      <c r="N685" s="129">
        <f t="shared" si="122"/>
        <v>0</v>
      </c>
      <c r="O685" s="188">
        <f t="shared" si="123"/>
        <v>60399040.81702809</v>
      </c>
      <c r="P685">
        <f t="shared" si="124"/>
        <v>0</v>
      </c>
      <c r="Q685" s="120">
        <f t="shared" si="127"/>
        <v>78934292.516305223</v>
      </c>
      <c r="R685" s="129">
        <f t="shared" si="125"/>
        <v>0</v>
      </c>
    </row>
    <row r="686" spans="2:18" x14ac:dyDescent="0.3">
      <c r="B686" s="157">
        <v>509</v>
      </c>
      <c r="C686" s="170">
        <f t="shared" si="126"/>
        <v>70640000</v>
      </c>
      <c r="D686">
        <f t="shared" si="112"/>
        <v>4.281011362476594E-8</v>
      </c>
      <c r="E686" s="120">
        <f t="shared" si="113"/>
        <v>0</v>
      </c>
      <c r="F686">
        <f t="shared" si="114"/>
        <v>0</v>
      </c>
      <c r="G686" s="188">
        <f t="shared" si="115"/>
        <v>41863789.117750973</v>
      </c>
      <c r="H686">
        <f t="shared" si="116"/>
        <v>0</v>
      </c>
      <c r="I686" s="120">
        <f t="shared" si="117"/>
        <v>97469544.215582341</v>
      </c>
      <c r="J686" s="129">
        <f t="shared" si="118"/>
        <v>0</v>
      </c>
      <c r="K686" s="188">
        <f t="shared" si="119"/>
        <v>51131414.967389531</v>
      </c>
      <c r="L686">
        <f t="shared" si="120"/>
        <v>0</v>
      </c>
      <c r="M686" s="120">
        <f t="shared" si="121"/>
        <v>88201918.365943789</v>
      </c>
      <c r="N686" s="129">
        <f t="shared" si="122"/>
        <v>0</v>
      </c>
      <c r="O686" s="188">
        <f t="shared" si="123"/>
        <v>60399040.81702809</v>
      </c>
      <c r="P686">
        <f t="shared" si="124"/>
        <v>0</v>
      </c>
      <c r="Q686" s="120">
        <f t="shared" si="127"/>
        <v>78934292.516305223</v>
      </c>
      <c r="R686" s="129">
        <f t="shared" si="125"/>
        <v>0</v>
      </c>
    </row>
    <row r="687" spans="2:18" x14ac:dyDescent="0.3">
      <c r="B687" s="157">
        <v>510</v>
      </c>
      <c r="C687" s="170">
        <f t="shared" si="126"/>
        <v>70720000</v>
      </c>
      <c r="D687">
        <f t="shared" si="112"/>
        <v>4.2769726143226909E-8</v>
      </c>
      <c r="E687" s="120">
        <f t="shared" si="113"/>
        <v>0</v>
      </c>
      <c r="F687">
        <f t="shared" si="114"/>
        <v>0</v>
      </c>
      <c r="G687" s="188">
        <f t="shared" si="115"/>
        <v>41863789.117750973</v>
      </c>
      <c r="H687">
        <f t="shared" si="116"/>
        <v>0</v>
      </c>
      <c r="I687" s="120">
        <f t="shared" si="117"/>
        <v>97469544.215582341</v>
      </c>
      <c r="J687" s="129">
        <f t="shared" si="118"/>
        <v>0</v>
      </c>
      <c r="K687" s="188">
        <f t="shared" si="119"/>
        <v>51131414.967389531</v>
      </c>
      <c r="L687">
        <f t="shared" si="120"/>
        <v>0</v>
      </c>
      <c r="M687" s="120">
        <f t="shared" si="121"/>
        <v>88201918.365943789</v>
      </c>
      <c r="N687" s="129">
        <f t="shared" si="122"/>
        <v>0</v>
      </c>
      <c r="O687" s="188">
        <f t="shared" si="123"/>
        <v>60399040.81702809</v>
      </c>
      <c r="P687">
        <f t="shared" si="124"/>
        <v>0</v>
      </c>
      <c r="Q687" s="120">
        <f t="shared" si="127"/>
        <v>78934292.516305223</v>
      </c>
      <c r="R687" s="129">
        <f t="shared" si="125"/>
        <v>0</v>
      </c>
    </row>
    <row r="688" spans="2:18" x14ac:dyDescent="0.3">
      <c r="B688" s="157">
        <v>511</v>
      </c>
      <c r="C688" s="170">
        <f t="shared" si="126"/>
        <v>70800000</v>
      </c>
      <c r="D688">
        <f t="shared" si="112"/>
        <v>4.2726192908000099E-8</v>
      </c>
      <c r="E688" s="120">
        <f t="shared" si="113"/>
        <v>0</v>
      </c>
      <c r="F688">
        <f t="shared" si="114"/>
        <v>0</v>
      </c>
      <c r="G688" s="188">
        <f t="shared" si="115"/>
        <v>41863789.117750973</v>
      </c>
      <c r="H688">
        <f t="shared" si="116"/>
        <v>0</v>
      </c>
      <c r="I688" s="120">
        <f t="shared" si="117"/>
        <v>97469544.215582341</v>
      </c>
      <c r="J688" s="129">
        <f t="shared" si="118"/>
        <v>0</v>
      </c>
      <c r="K688" s="188">
        <f t="shared" si="119"/>
        <v>51131414.967389531</v>
      </c>
      <c r="L688">
        <f t="shared" si="120"/>
        <v>0</v>
      </c>
      <c r="M688" s="120">
        <f t="shared" si="121"/>
        <v>88201918.365943789</v>
      </c>
      <c r="N688" s="129">
        <f t="shared" si="122"/>
        <v>0</v>
      </c>
      <c r="O688" s="188">
        <f t="shared" si="123"/>
        <v>60399040.81702809</v>
      </c>
      <c r="P688">
        <f t="shared" si="124"/>
        <v>0</v>
      </c>
      <c r="Q688" s="120">
        <f t="shared" si="127"/>
        <v>78934292.516305223</v>
      </c>
      <c r="R688" s="129">
        <f t="shared" si="125"/>
        <v>0</v>
      </c>
    </row>
    <row r="689" spans="2:18" x14ac:dyDescent="0.3">
      <c r="B689" s="157">
        <v>512</v>
      </c>
      <c r="C689" s="170">
        <f t="shared" si="126"/>
        <v>70880000</v>
      </c>
      <c r="D689">
        <f t="shared" si="112"/>
        <v>4.2679523605199997E-8</v>
      </c>
      <c r="E689" s="120">
        <f t="shared" si="113"/>
        <v>0</v>
      </c>
      <c r="F689">
        <f t="shared" si="114"/>
        <v>0</v>
      </c>
      <c r="G689" s="188">
        <f t="shared" si="115"/>
        <v>41863789.117750973</v>
      </c>
      <c r="H689">
        <f t="shared" si="116"/>
        <v>0</v>
      </c>
      <c r="I689" s="120">
        <f t="shared" si="117"/>
        <v>97469544.215582341</v>
      </c>
      <c r="J689" s="129">
        <f t="shared" si="118"/>
        <v>0</v>
      </c>
      <c r="K689" s="188">
        <f t="shared" si="119"/>
        <v>51131414.967389531</v>
      </c>
      <c r="L689">
        <f t="shared" si="120"/>
        <v>0</v>
      </c>
      <c r="M689" s="120">
        <f t="shared" si="121"/>
        <v>88201918.365943789</v>
      </c>
      <c r="N689" s="129">
        <f t="shared" si="122"/>
        <v>0</v>
      </c>
      <c r="O689" s="188">
        <f t="shared" si="123"/>
        <v>60399040.81702809</v>
      </c>
      <c r="P689">
        <f t="shared" si="124"/>
        <v>0</v>
      </c>
      <c r="Q689" s="120">
        <f t="shared" si="127"/>
        <v>78934292.516305223</v>
      </c>
      <c r="R689" s="129">
        <f t="shared" si="125"/>
        <v>0</v>
      </c>
    </row>
    <row r="690" spans="2:18" x14ac:dyDescent="0.3">
      <c r="B690" s="157">
        <v>513</v>
      </c>
      <c r="C690" s="170">
        <f t="shared" si="126"/>
        <v>70960000</v>
      </c>
      <c r="D690">
        <f t="shared" ref="D690:D753" si="128">_xlfn.NORM.DIST(C690,$C$153,$C$154,FALSE)</f>
        <v>4.2629728611372444E-8</v>
      </c>
      <c r="E690" s="120">
        <f t="shared" ref="E690:E753" si="129">$C$172</f>
        <v>0</v>
      </c>
      <c r="F690">
        <f t="shared" ref="F690:F753" si="130">IF($C$172&gt;$C$171,IF(C690&lt;$C$172,0,D690),IF(C690&gt;$C$172,0,D690))</f>
        <v>0</v>
      </c>
      <c r="G690" s="188">
        <f t="shared" ref="G690:G753" si="131">$H$177</f>
        <v>41863789.117750973</v>
      </c>
      <c r="H690">
        <f t="shared" ref="H690:H753" si="132">IF($H$177&gt;$C$171,IF(C690&lt;$H$177,0,D690),IF(C690&gt;$H$177,0,D690))</f>
        <v>0</v>
      </c>
      <c r="I690" s="120">
        <f t="shared" ref="I690:I753" si="133">$J$177</f>
        <v>97469544.215582341</v>
      </c>
      <c r="J690" s="129">
        <f t="shared" ref="J690:J753" si="134">IF($J$177&gt;$C$171,IF(C690&lt;$J$177,0,D690),IF(C690&gt;$J$177,0,D690))</f>
        <v>0</v>
      </c>
      <c r="K690" s="188">
        <f t="shared" ref="K690:K753" si="135">$L$177</f>
        <v>51131414.967389531</v>
      </c>
      <c r="L690">
        <f t="shared" ref="L690:L753" si="136">IF($L$177&gt;$C$171,IF(C690&lt;$L$177,0,D690),IF(C690&gt;$L$177,0,D690))</f>
        <v>0</v>
      </c>
      <c r="M690" s="120">
        <f t="shared" ref="M690:M753" si="137">$N$177</f>
        <v>88201918.365943789</v>
      </c>
      <c r="N690" s="129">
        <f t="shared" ref="N690:N753" si="138">IF($N$177&gt;$C$171,IF(C690&lt;$N$177,0,D690),IF(C690&gt;$N$177,0,D690))</f>
        <v>0</v>
      </c>
      <c r="O690" s="188">
        <f t="shared" ref="O690:O753" si="139">$P$177</f>
        <v>60399040.81702809</v>
      </c>
      <c r="P690">
        <f t="shared" ref="P690:P753" si="140">IF($P$177&gt;$C$171,IF(C690&lt;$P$177,0,D690),IF(C690&gt;$P$177,0,D690))</f>
        <v>0</v>
      </c>
      <c r="Q690" s="120">
        <f t="shared" si="127"/>
        <v>78934292.516305223</v>
      </c>
      <c r="R690" s="129">
        <f t="shared" ref="R690:R753" si="141">IF($R$177&gt;$C$171,IF(C690&lt;$R$177,0,D690),IF(C690&gt;$R$177,0,D690))</f>
        <v>0</v>
      </c>
    </row>
    <row r="691" spans="2:18" x14ac:dyDescent="0.3">
      <c r="B691" s="157">
        <v>514</v>
      </c>
      <c r="C691" s="170">
        <f t="shared" ref="C691:C754" si="142">C690+$C$173</f>
        <v>71040000</v>
      </c>
      <c r="D691">
        <f t="shared" si="128"/>
        <v>4.2576818989649611E-8</v>
      </c>
      <c r="E691" s="120">
        <f t="shared" si="129"/>
        <v>0</v>
      </c>
      <c r="F691">
        <f t="shared" si="130"/>
        <v>0</v>
      </c>
      <c r="G691" s="188">
        <f t="shared" si="131"/>
        <v>41863789.117750973</v>
      </c>
      <c r="H691">
        <f t="shared" si="132"/>
        <v>0</v>
      </c>
      <c r="I691" s="120">
        <f t="shared" si="133"/>
        <v>97469544.215582341</v>
      </c>
      <c r="J691" s="129">
        <f t="shared" si="134"/>
        <v>0</v>
      </c>
      <c r="K691" s="188">
        <f t="shared" si="135"/>
        <v>51131414.967389531</v>
      </c>
      <c r="L691">
        <f t="shared" si="136"/>
        <v>0</v>
      </c>
      <c r="M691" s="120">
        <f t="shared" si="137"/>
        <v>88201918.365943789</v>
      </c>
      <c r="N691" s="129">
        <f t="shared" si="138"/>
        <v>0</v>
      </c>
      <c r="O691" s="188">
        <f t="shared" si="139"/>
        <v>60399040.81702809</v>
      </c>
      <c r="P691">
        <f t="shared" si="140"/>
        <v>0</v>
      </c>
      <c r="Q691" s="120">
        <f t="shared" ref="Q691:Q754" si="143">$R$177</f>
        <v>78934292.516305223</v>
      </c>
      <c r="R691" s="129">
        <f t="shared" si="141"/>
        <v>0</v>
      </c>
    </row>
    <row r="692" spans="2:18" x14ac:dyDescent="0.3">
      <c r="B692" s="157">
        <v>515</v>
      </c>
      <c r="C692" s="170">
        <f t="shared" si="142"/>
        <v>71120000</v>
      </c>
      <c r="D692">
        <f t="shared" si="128"/>
        <v>4.2520806485653525E-8</v>
      </c>
      <c r="E692" s="120">
        <f t="shared" si="129"/>
        <v>0</v>
      </c>
      <c r="F692">
        <f t="shared" si="130"/>
        <v>0</v>
      </c>
      <c r="G692" s="188">
        <f t="shared" si="131"/>
        <v>41863789.117750973</v>
      </c>
      <c r="H692">
        <f t="shared" si="132"/>
        <v>0</v>
      </c>
      <c r="I692" s="120">
        <f t="shared" si="133"/>
        <v>97469544.215582341</v>
      </c>
      <c r="J692" s="129">
        <f t="shared" si="134"/>
        <v>0</v>
      </c>
      <c r="K692" s="188">
        <f t="shared" si="135"/>
        <v>51131414.967389531</v>
      </c>
      <c r="L692">
        <f t="shared" si="136"/>
        <v>0</v>
      </c>
      <c r="M692" s="120">
        <f t="shared" si="137"/>
        <v>88201918.365943789</v>
      </c>
      <c r="N692" s="129">
        <f t="shared" si="138"/>
        <v>0</v>
      </c>
      <c r="O692" s="188">
        <f t="shared" si="139"/>
        <v>60399040.81702809</v>
      </c>
      <c r="P692">
        <f t="shared" si="140"/>
        <v>0</v>
      </c>
      <c r="Q692" s="120">
        <f t="shared" si="143"/>
        <v>78934292.516305223</v>
      </c>
      <c r="R692" s="129">
        <f t="shared" si="141"/>
        <v>0</v>
      </c>
    </row>
    <row r="693" spans="2:18" x14ac:dyDescent="0.3">
      <c r="B693" s="157">
        <v>516</v>
      </c>
      <c r="C693" s="170">
        <f t="shared" si="142"/>
        <v>71200000</v>
      </c>
      <c r="D693">
        <f t="shared" si="128"/>
        <v>4.2461703523150532E-8</v>
      </c>
      <c r="E693" s="120">
        <f t="shared" si="129"/>
        <v>0</v>
      </c>
      <c r="F693">
        <f t="shared" si="130"/>
        <v>0</v>
      </c>
      <c r="G693" s="188">
        <f t="shared" si="131"/>
        <v>41863789.117750973</v>
      </c>
      <c r="H693">
        <f t="shared" si="132"/>
        <v>0</v>
      </c>
      <c r="I693" s="120">
        <f t="shared" si="133"/>
        <v>97469544.215582341</v>
      </c>
      <c r="J693" s="129">
        <f t="shared" si="134"/>
        <v>0</v>
      </c>
      <c r="K693" s="188">
        <f t="shared" si="135"/>
        <v>51131414.967389531</v>
      </c>
      <c r="L693">
        <f t="shared" si="136"/>
        <v>0</v>
      </c>
      <c r="M693" s="120">
        <f t="shared" si="137"/>
        <v>88201918.365943789</v>
      </c>
      <c r="N693" s="129">
        <f t="shared" si="138"/>
        <v>0</v>
      </c>
      <c r="O693" s="188">
        <f t="shared" si="139"/>
        <v>60399040.81702809</v>
      </c>
      <c r="P693">
        <f t="shared" si="140"/>
        <v>0</v>
      </c>
      <c r="Q693" s="120">
        <f t="shared" si="143"/>
        <v>78934292.516305223</v>
      </c>
      <c r="R693" s="129">
        <f t="shared" si="141"/>
        <v>0</v>
      </c>
    </row>
    <row r="694" spans="2:18" x14ac:dyDescent="0.3">
      <c r="B694" s="157">
        <v>517</v>
      </c>
      <c r="C694" s="170">
        <f t="shared" si="142"/>
        <v>71280000</v>
      </c>
      <c r="D694">
        <f t="shared" si="128"/>
        <v>4.2399523199458808E-8</v>
      </c>
      <c r="E694" s="120">
        <f t="shared" si="129"/>
        <v>0</v>
      </c>
      <c r="F694">
        <f t="shared" si="130"/>
        <v>0</v>
      </c>
      <c r="G694" s="188">
        <f t="shared" si="131"/>
        <v>41863789.117750973</v>
      </c>
      <c r="H694">
        <f t="shared" si="132"/>
        <v>0</v>
      </c>
      <c r="I694" s="120">
        <f t="shared" si="133"/>
        <v>97469544.215582341</v>
      </c>
      <c r="J694" s="129">
        <f t="shared" si="134"/>
        <v>0</v>
      </c>
      <c r="K694" s="188">
        <f t="shared" si="135"/>
        <v>51131414.967389531</v>
      </c>
      <c r="L694">
        <f t="shared" si="136"/>
        <v>0</v>
      </c>
      <c r="M694" s="120">
        <f t="shared" si="137"/>
        <v>88201918.365943789</v>
      </c>
      <c r="N694" s="129">
        <f t="shared" si="138"/>
        <v>0</v>
      </c>
      <c r="O694" s="188">
        <f t="shared" si="139"/>
        <v>60399040.81702809</v>
      </c>
      <c r="P694">
        <f t="shared" si="140"/>
        <v>0</v>
      </c>
      <c r="Q694" s="120">
        <f t="shared" si="143"/>
        <v>78934292.516305223</v>
      </c>
      <c r="R694" s="129">
        <f t="shared" si="141"/>
        <v>0</v>
      </c>
    </row>
    <row r="695" spans="2:18" x14ac:dyDescent="0.3">
      <c r="B695" s="157">
        <v>518</v>
      </c>
      <c r="C695" s="170">
        <f t="shared" si="142"/>
        <v>71360000</v>
      </c>
      <c r="D695">
        <f t="shared" si="128"/>
        <v>4.2334279280611302E-8</v>
      </c>
      <c r="E695" s="120">
        <f t="shared" si="129"/>
        <v>0</v>
      </c>
      <c r="F695">
        <f t="shared" si="130"/>
        <v>0</v>
      </c>
      <c r="G695" s="188">
        <f t="shared" si="131"/>
        <v>41863789.117750973</v>
      </c>
      <c r="H695">
        <f t="shared" si="132"/>
        <v>0</v>
      </c>
      <c r="I695" s="120">
        <f t="shared" si="133"/>
        <v>97469544.215582341</v>
      </c>
      <c r="J695" s="129">
        <f t="shared" si="134"/>
        <v>0</v>
      </c>
      <c r="K695" s="188">
        <f t="shared" si="135"/>
        <v>51131414.967389531</v>
      </c>
      <c r="L695">
        <f t="shared" si="136"/>
        <v>0</v>
      </c>
      <c r="M695" s="120">
        <f t="shared" si="137"/>
        <v>88201918.365943789</v>
      </c>
      <c r="N695" s="129">
        <f t="shared" si="138"/>
        <v>0</v>
      </c>
      <c r="O695" s="188">
        <f t="shared" si="139"/>
        <v>60399040.81702809</v>
      </c>
      <c r="P695">
        <f t="shared" si="140"/>
        <v>0</v>
      </c>
      <c r="Q695" s="120">
        <f t="shared" si="143"/>
        <v>78934292.516305223</v>
      </c>
      <c r="R695" s="129">
        <f t="shared" si="141"/>
        <v>0</v>
      </c>
    </row>
    <row r="696" spans="2:18" x14ac:dyDescent="0.3">
      <c r="B696" s="157">
        <v>519</v>
      </c>
      <c r="C696" s="170">
        <f t="shared" si="142"/>
        <v>71440000</v>
      </c>
      <c r="D696">
        <f t="shared" si="128"/>
        <v>4.226598619627663E-8</v>
      </c>
      <c r="E696" s="120">
        <f t="shared" si="129"/>
        <v>0</v>
      </c>
      <c r="F696">
        <f t="shared" si="130"/>
        <v>0</v>
      </c>
      <c r="G696" s="188">
        <f t="shared" si="131"/>
        <v>41863789.117750973</v>
      </c>
      <c r="H696">
        <f t="shared" si="132"/>
        <v>0</v>
      </c>
      <c r="I696" s="120">
        <f t="shared" si="133"/>
        <v>97469544.215582341</v>
      </c>
      <c r="J696" s="129">
        <f t="shared" si="134"/>
        <v>0</v>
      </c>
      <c r="K696" s="188">
        <f t="shared" si="135"/>
        <v>51131414.967389531</v>
      </c>
      <c r="L696">
        <f t="shared" si="136"/>
        <v>0</v>
      </c>
      <c r="M696" s="120">
        <f t="shared" si="137"/>
        <v>88201918.365943789</v>
      </c>
      <c r="N696" s="129">
        <f t="shared" si="138"/>
        <v>0</v>
      </c>
      <c r="O696" s="188">
        <f t="shared" si="139"/>
        <v>60399040.81702809</v>
      </c>
      <c r="P696">
        <f t="shared" si="140"/>
        <v>0</v>
      </c>
      <c r="Q696" s="120">
        <f t="shared" si="143"/>
        <v>78934292.516305223</v>
      </c>
      <c r="R696" s="129">
        <f t="shared" si="141"/>
        <v>0</v>
      </c>
    </row>
    <row r="697" spans="2:18" x14ac:dyDescent="0.3">
      <c r="B697" s="157">
        <v>520</v>
      </c>
      <c r="C697" s="170">
        <f t="shared" si="142"/>
        <v>71520000</v>
      </c>
      <c r="D697">
        <f t="shared" si="128"/>
        <v>4.2194659034440567E-8</v>
      </c>
      <c r="E697" s="120">
        <f t="shared" si="129"/>
        <v>0</v>
      </c>
      <c r="F697">
        <f t="shared" si="130"/>
        <v>0</v>
      </c>
      <c r="G697" s="188">
        <f t="shared" si="131"/>
        <v>41863789.117750973</v>
      </c>
      <c r="H697">
        <f t="shared" si="132"/>
        <v>0</v>
      </c>
      <c r="I697" s="120">
        <f t="shared" si="133"/>
        <v>97469544.215582341</v>
      </c>
      <c r="J697" s="129">
        <f t="shared" si="134"/>
        <v>0</v>
      </c>
      <c r="K697" s="188">
        <f t="shared" si="135"/>
        <v>51131414.967389531</v>
      </c>
      <c r="L697">
        <f t="shared" si="136"/>
        <v>0</v>
      </c>
      <c r="M697" s="120">
        <f t="shared" si="137"/>
        <v>88201918.365943789</v>
      </c>
      <c r="N697" s="129">
        <f t="shared" si="138"/>
        <v>0</v>
      </c>
      <c r="O697" s="188">
        <f t="shared" si="139"/>
        <v>60399040.81702809</v>
      </c>
      <c r="P697">
        <f t="shared" si="140"/>
        <v>0</v>
      </c>
      <c r="Q697" s="120">
        <f t="shared" si="143"/>
        <v>78934292.516305223</v>
      </c>
      <c r="R697" s="129">
        <f t="shared" si="141"/>
        <v>0</v>
      </c>
    </row>
    <row r="698" spans="2:18" x14ac:dyDescent="0.3">
      <c r="B698" s="157">
        <v>521</v>
      </c>
      <c r="C698" s="170">
        <f t="shared" si="142"/>
        <v>71600000</v>
      </c>
      <c r="D698">
        <f t="shared" si="128"/>
        <v>4.2120313535850843E-8</v>
      </c>
      <c r="E698" s="120">
        <f t="shared" si="129"/>
        <v>0</v>
      </c>
      <c r="F698">
        <f t="shared" si="130"/>
        <v>0</v>
      </c>
      <c r="G698" s="188">
        <f t="shared" si="131"/>
        <v>41863789.117750973</v>
      </c>
      <c r="H698">
        <f t="shared" si="132"/>
        <v>0</v>
      </c>
      <c r="I698" s="120">
        <f t="shared" si="133"/>
        <v>97469544.215582341</v>
      </c>
      <c r="J698" s="129">
        <f t="shared" si="134"/>
        <v>0</v>
      </c>
      <c r="K698" s="188">
        <f t="shared" si="135"/>
        <v>51131414.967389531</v>
      </c>
      <c r="L698">
        <f t="shared" si="136"/>
        <v>0</v>
      </c>
      <c r="M698" s="120">
        <f t="shared" si="137"/>
        <v>88201918.365943789</v>
      </c>
      <c r="N698" s="129">
        <f t="shared" si="138"/>
        <v>0</v>
      </c>
      <c r="O698" s="188">
        <f t="shared" si="139"/>
        <v>60399040.81702809</v>
      </c>
      <c r="P698">
        <f t="shared" si="140"/>
        <v>0</v>
      </c>
      <c r="Q698" s="120">
        <f t="shared" si="143"/>
        <v>78934292.516305223</v>
      </c>
      <c r="R698" s="129">
        <f t="shared" si="141"/>
        <v>0</v>
      </c>
    </row>
    <row r="699" spans="2:18" x14ac:dyDescent="0.3">
      <c r="B699" s="157">
        <v>522</v>
      </c>
      <c r="C699" s="170">
        <f t="shared" si="142"/>
        <v>71680000</v>
      </c>
      <c r="D699">
        <f t="shared" si="128"/>
        <v>4.2042966088228147E-8</v>
      </c>
      <c r="E699" s="120">
        <f t="shared" si="129"/>
        <v>0</v>
      </c>
      <c r="F699">
        <f t="shared" si="130"/>
        <v>0</v>
      </c>
      <c r="G699" s="188">
        <f t="shared" si="131"/>
        <v>41863789.117750973</v>
      </c>
      <c r="H699">
        <f t="shared" si="132"/>
        <v>0</v>
      </c>
      <c r="I699" s="120">
        <f t="shared" si="133"/>
        <v>97469544.215582341</v>
      </c>
      <c r="J699" s="129">
        <f t="shared" si="134"/>
        <v>0</v>
      </c>
      <c r="K699" s="188">
        <f t="shared" si="135"/>
        <v>51131414.967389531</v>
      </c>
      <c r="L699">
        <f t="shared" si="136"/>
        <v>0</v>
      </c>
      <c r="M699" s="120">
        <f t="shared" si="137"/>
        <v>88201918.365943789</v>
      </c>
      <c r="N699" s="129">
        <f t="shared" si="138"/>
        <v>0</v>
      </c>
      <c r="O699" s="188">
        <f t="shared" si="139"/>
        <v>60399040.81702809</v>
      </c>
      <c r="P699">
        <f t="shared" si="140"/>
        <v>0</v>
      </c>
      <c r="Q699" s="120">
        <f t="shared" si="143"/>
        <v>78934292.516305223</v>
      </c>
      <c r="R699" s="129">
        <f t="shared" si="141"/>
        <v>0</v>
      </c>
    </row>
    <row r="700" spans="2:18" x14ac:dyDescent="0.3">
      <c r="B700" s="157">
        <v>523</v>
      </c>
      <c r="C700" s="170">
        <f t="shared" si="142"/>
        <v>71760000</v>
      </c>
      <c r="D700">
        <f t="shared" si="128"/>
        <v>4.1962633720246219E-8</v>
      </c>
      <c r="E700" s="120">
        <f t="shared" si="129"/>
        <v>0</v>
      </c>
      <c r="F700">
        <f t="shared" si="130"/>
        <v>0</v>
      </c>
      <c r="G700" s="188">
        <f t="shared" si="131"/>
        <v>41863789.117750973</v>
      </c>
      <c r="H700">
        <f t="shared" si="132"/>
        <v>0</v>
      </c>
      <c r="I700" s="120">
        <f t="shared" si="133"/>
        <v>97469544.215582341</v>
      </c>
      <c r="J700" s="129">
        <f t="shared" si="134"/>
        <v>0</v>
      </c>
      <c r="K700" s="188">
        <f t="shared" si="135"/>
        <v>51131414.967389531</v>
      </c>
      <c r="L700">
        <f t="shared" si="136"/>
        <v>0</v>
      </c>
      <c r="M700" s="120">
        <f t="shared" si="137"/>
        <v>88201918.365943789</v>
      </c>
      <c r="N700" s="129">
        <f t="shared" si="138"/>
        <v>0</v>
      </c>
      <c r="O700" s="188">
        <f t="shared" si="139"/>
        <v>60399040.81702809</v>
      </c>
      <c r="P700">
        <f t="shared" si="140"/>
        <v>0</v>
      </c>
      <c r="Q700" s="120">
        <f t="shared" si="143"/>
        <v>78934292.516305223</v>
      </c>
      <c r="R700" s="129">
        <f t="shared" si="141"/>
        <v>0</v>
      </c>
    </row>
    <row r="701" spans="2:18" x14ac:dyDescent="0.3">
      <c r="B701" s="157">
        <v>524</v>
      </c>
      <c r="C701" s="170">
        <f t="shared" si="142"/>
        <v>71840000</v>
      </c>
      <c r="D701">
        <f t="shared" si="128"/>
        <v>4.1879334095284306E-8</v>
      </c>
      <c r="E701" s="120">
        <f t="shared" si="129"/>
        <v>0</v>
      </c>
      <c r="F701">
        <f t="shared" si="130"/>
        <v>0</v>
      </c>
      <c r="G701" s="188">
        <f t="shared" si="131"/>
        <v>41863789.117750973</v>
      </c>
      <c r="H701">
        <f t="shared" si="132"/>
        <v>0</v>
      </c>
      <c r="I701" s="120">
        <f t="shared" si="133"/>
        <v>97469544.215582341</v>
      </c>
      <c r="J701" s="129">
        <f t="shared" si="134"/>
        <v>0</v>
      </c>
      <c r="K701" s="188">
        <f t="shared" si="135"/>
        <v>51131414.967389531</v>
      </c>
      <c r="L701">
        <f t="shared" si="136"/>
        <v>0</v>
      </c>
      <c r="M701" s="120">
        <f t="shared" si="137"/>
        <v>88201918.365943789</v>
      </c>
      <c r="N701" s="129">
        <f t="shared" si="138"/>
        <v>0</v>
      </c>
      <c r="O701" s="188">
        <f t="shared" si="139"/>
        <v>60399040.81702809</v>
      </c>
      <c r="P701">
        <f t="shared" si="140"/>
        <v>0</v>
      </c>
      <c r="Q701" s="120">
        <f t="shared" si="143"/>
        <v>78934292.516305223</v>
      </c>
      <c r="R701" s="129">
        <f t="shared" si="141"/>
        <v>0</v>
      </c>
    </row>
    <row r="702" spans="2:18" x14ac:dyDescent="0.3">
      <c r="B702" s="157">
        <v>525</v>
      </c>
      <c r="C702" s="170">
        <f t="shared" si="142"/>
        <v>71920000</v>
      </c>
      <c r="D702">
        <f t="shared" si="128"/>
        <v>4.1793085504955012E-8</v>
      </c>
      <c r="E702" s="120">
        <f t="shared" si="129"/>
        <v>0</v>
      </c>
      <c r="F702">
        <f t="shared" si="130"/>
        <v>0</v>
      </c>
      <c r="G702" s="188">
        <f t="shared" si="131"/>
        <v>41863789.117750973</v>
      </c>
      <c r="H702">
        <f t="shared" si="132"/>
        <v>0</v>
      </c>
      <c r="I702" s="120">
        <f t="shared" si="133"/>
        <v>97469544.215582341</v>
      </c>
      <c r="J702" s="129">
        <f t="shared" si="134"/>
        <v>0</v>
      </c>
      <c r="K702" s="188">
        <f t="shared" si="135"/>
        <v>51131414.967389531</v>
      </c>
      <c r="L702">
        <f t="shared" si="136"/>
        <v>0</v>
      </c>
      <c r="M702" s="120">
        <f t="shared" si="137"/>
        <v>88201918.365943789</v>
      </c>
      <c r="N702" s="129">
        <f t="shared" si="138"/>
        <v>0</v>
      </c>
      <c r="O702" s="188">
        <f t="shared" si="139"/>
        <v>60399040.81702809</v>
      </c>
      <c r="P702">
        <f t="shared" si="140"/>
        <v>0</v>
      </c>
      <c r="Q702" s="120">
        <f t="shared" si="143"/>
        <v>78934292.516305223</v>
      </c>
      <c r="R702" s="129">
        <f t="shared" si="141"/>
        <v>0</v>
      </c>
    </row>
    <row r="703" spans="2:18" x14ac:dyDescent="0.3">
      <c r="B703" s="157">
        <v>526</v>
      </c>
      <c r="C703" s="170">
        <f t="shared" si="142"/>
        <v>72000000</v>
      </c>
      <c r="D703">
        <f t="shared" si="128"/>
        <v>4.1703906862410967E-8</v>
      </c>
      <c r="E703" s="120">
        <f t="shared" si="129"/>
        <v>0</v>
      </c>
      <c r="F703">
        <f t="shared" si="130"/>
        <v>0</v>
      </c>
      <c r="G703" s="188">
        <f t="shared" si="131"/>
        <v>41863789.117750973</v>
      </c>
      <c r="H703">
        <f t="shared" si="132"/>
        <v>0</v>
      </c>
      <c r="I703" s="120">
        <f t="shared" si="133"/>
        <v>97469544.215582341</v>
      </c>
      <c r="J703" s="129">
        <f t="shared" si="134"/>
        <v>0</v>
      </c>
      <c r="K703" s="188">
        <f t="shared" si="135"/>
        <v>51131414.967389531</v>
      </c>
      <c r="L703">
        <f t="shared" si="136"/>
        <v>0</v>
      </c>
      <c r="M703" s="120">
        <f t="shared" si="137"/>
        <v>88201918.365943789</v>
      </c>
      <c r="N703" s="129">
        <f t="shared" si="138"/>
        <v>0</v>
      </c>
      <c r="O703" s="188">
        <f t="shared" si="139"/>
        <v>60399040.81702809</v>
      </c>
      <c r="P703">
        <f t="shared" si="140"/>
        <v>0</v>
      </c>
      <c r="Q703" s="120">
        <f t="shared" si="143"/>
        <v>78934292.516305223</v>
      </c>
      <c r="R703" s="129">
        <f t="shared" si="141"/>
        <v>0</v>
      </c>
    </row>
    <row r="704" spans="2:18" x14ac:dyDescent="0.3">
      <c r="B704" s="157">
        <v>527</v>
      </c>
      <c r="C704" s="170">
        <f t="shared" si="142"/>
        <v>72080000</v>
      </c>
      <c r="D704">
        <f t="shared" si="128"/>
        <v>4.161181769543371E-8</v>
      </c>
      <c r="E704" s="120">
        <f t="shared" si="129"/>
        <v>0</v>
      </c>
      <c r="F704">
        <f t="shared" si="130"/>
        <v>0</v>
      </c>
      <c r="G704" s="188">
        <f t="shared" si="131"/>
        <v>41863789.117750973</v>
      </c>
      <c r="H704">
        <f t="shared" si="132"/>
        <v>0</v>
      </c>
      <c r="I704" s="120">
        <f t="shared" si="133"/>
        <v>97469544.215582341</v>
      </c>
      <c r="J704" s="129">
        <f t="shared" si="134"/>
        <v>0</v>
      </c>
      <c r="K704" s="188">
        <f t="shared" si="135"/>
        <v>51131414.967389531</v>
      </c>
      <c r="L704">
        <f t="shared" si="136"/>
        <v>0</v>
      </c>
      <c r="M704" s="120">
        <f t="shared" si="137"/>
        <v>88201918.365943789</v>
      </c>
      <c r="N704" s="129">
        <f t="shared" si="138"/>
        <v>0</v>
      </c>
      <c r="O704" s="188">
        <f t="shared" si="139"/>
        <v>60399040.81702809</v>
      </c>
      <c r="P704">
        <f t="shared" si="140"/>
        <v>0</v>
      </c>
      <c r="Q704" s="120">
        <f t="shared" si="143"/>
        <v>78934292.516305223</v>
      </c>
      <c r="R704" s="129">
        <f t="shared" si="141"/>
        <v>0</v>
      </c>
    </row>
    <row r="705" spans="2:18" x14ac:dyDescent="0.3">
      <c r="B705" s="157">
        <v>528</v>
      </c>
      <c r="C705" s="170">
        <f t="shared" si="142"/>
        <v>72160000</v>
      </c>
      <c r="D705">
        <f t="shared" si="128"/>
        <v>4.1516838139308268E-8</v>
      </c>
      <c r="E705" s="120">
        <f t="shared" si="129"/>
        <v>0</v>
      </c>
      <c r="F705">
        <f t="shared" si="130"/>
        <v>0</v>
      </c>
      <c r="G705" s="188">
        <f t="shared" si="131"/>
        <v>41863789.117750973</v>
      </c>
      <c r="H705">
        <f t="shared" si="132"/>
        <v>0</v>
      </c>
      <c r="I705" s="120">
        <f t="shared" si="133"/>
        <v>97469544.215582341</v>
      </c>
      <c r="J705" s="129">
        <f t="shared" si="134"/>
        <v>0</v>
      </c>
      <c r="K705" s="188">
        <f t="shared" si="135"/>
        <v>51131414.967389531</v>
      </c>
      <c r="L705">
        <f t="shared" si="136"/>
        <v>0</v>
      </c>
      <c r="M705" s="120">
        <f t="shared" si="137"/>
        <v>88201918.365943789</v>
      </c>
      <c r="N705" s="129">
        <f t="shared" si="138"/>
        <v>0</v>
      </c>
      <c r="O705" s="188">
        <f t="shared" si="139"/>
        <v>60399040.81702809</v>
      </c>
      <c r="P705">
        <f t="shared" si="140"/>
        <v>0</v>
      </c>
      <c r="Q705" s="120">
        <f t="shared" si="143"/>
        <v>78934292.516305223</v>
      </c>
      <c r="R705" s="129">
        <f t="shared" si="141"/>
        <v>0</v>
      </c>
    </row>
    <row r="706" spans="2:18" x14ac:dyDescent="0.3">
      <c r="B706" s="157">
        <v>529</v>
      </c>
      <c r="C706" s="170">
        <f t="shared" si="142"/>
        <v>72240000</v>
      </c>
      <c r="D706">
        <f t="shared" si="128"/>
        <v>4.1418988929487229E-8</v>
      </c>
      <c r="E706" s="120">
        <f t="shared" si="129"/>
        <v>0</v>
      </c>
      <c r="F706">
        <f t="shared" si="130"/>
        <v>0</v>
      </c>
      <c r="G706" s="188">
        <f t="shared" si="131"/>
        <v>41863789.117750973</v>
      </c>
      <c r="H706">
        <f t="shared" si="132"/>
        <v>0</v>
      </c>
      <c r="I706" s="120">
        <f t="shared" si="133"/>
        <v>97469544.215582341</v>
      </c>
      <c r="J706" s="129">
        <f t="shared" si="134"/>
        <v>0</v>
      </c>
      <c r="K706" s="188">
        <f t="shared" si="135"/>
        <v>51131414.967389531</v>
      </c>
      <c r="L706">
        <f t="shared" si="136"/>
        <v>0</v>
      </c>
      <c r="M706" s="120">
        <f t="shared" si="137"/>
        <v>88201918.365943789</v>
      </c>
      <c r="N706" s="129">
        <f t="shared" si="138"/>
        <v>0</v>
      </c>
      <c r="O706" s="188">
        <f t="shared" si="139"/>
        <v>60399040.81702809</v>
      </c>
      <c r="P706">
        <f t="shared" si="140"/>
        <v>0</v>
      </c>
      <c r="Q706" s="120">
        <f t="shared" si="143"/>
        <v>78934292.516305223</v>
      </c>
      <c r="R706" s="129">
        <f t="shared" si="141"/>
        <v>0</v>
      </c>
    </row>
    <row r="707" spans="2:18" x14ac:dyDescent="0.3">
      <c r="B707" s="157">
        <v>530</v>
      </c>
      <c r="C707" s="170">
        <f t="shared" si="142"/>
        <v>72320000</v>
      </c>
      <c r="D707">
        <f t="shared" si="128"/>
        <v>4.131829139404785E-8</v>
      </c>
      <c r="E707" s="120">
        <f t="shared" si="129"/>
        <v>0</v>
      </c>
      <c r="F707">
        <f t="shared" si="130"/>
        <v>0</v>
      </c>
      <c r="G707" s="188">
        <f t="shared" si="131"/>
        <v>41863789.117750973</v>
      </c>
      <c r="H707">
        <f t="shared" si="132"/>
        <v>0</v>
      </c>
      <c r="I707" s="120">
        <f t="shared" si="133"/>
        <v>97469544.215582341</v>
      </c>
      <c r="J707" s="129">
        <f t="shared" si="134"/>
        <v>0</v>
      </c>
      <c r="K707" s="188">
        <f t="shared" si="135"/>
        <v>51131414.967389531</v>
      </c>
      <c r="L707">
        <f t="shared" si="136"/>
        <v>0</v>
      </c>
      <c r="M707" s="120">
        <f t="shared" si="137"/>
        <v>88201918.365943789</v>
      </c>
      <c r="N707" s="129">
        <f t="shared" si="138"/>
        <v>0</v>
      </c>
      <c r="O707" s="188">
        <f t="shared" si="139"/>
        <v>60399040.81702809</v>
      </c>
      <c r="P707">
        <f t="shared" si="140"/>
        <v>0</v>
      </c>
      <c r="Q707" s="120">
        <f t="shared" si="143"/>
        <v>78934292.516305223</v>
      </c>
      <c r="R707" s="129">
        <f t="shared" si="141"/>
        <v>0</v>
      </c>
    </row>
    <row r="708" spans="2:18" x14ac:dyDescent="0.3">
      <c r="B708" s="157">
        <v>531</v>
      </c>
      <c r="C708" s="170">
        <f t="shared" si="142"/>
        <v>72400000</v>
      </c>
      <c r="D708">
        <f t="shared" si="128"/>
        <v>4.1214767445946195E-8</v>
      </c>
      <c r="E708" s="120">
        <f t="shared" si="129"/>
        <v>0</v>
      </c>
      <c r="F708">
        <f t="shared" si="130"/>
        <v>0</v>
      </c>
      <c r="G708" s="188">
        <f t="shared" si="131"/>
        <v>41863789.117750973</v>
      </c>
      <c r="H708">
        <f t="shared" si="132"/>
        <v>0</v>
      </c>
      <c r="I708" s="120">
        <f t="shared" si="133"/>
        <v>97469544.215582341</v>
      </c>
      <c r="J708" s="129">
        <f t="shared" si="134"/>
        <v>0</v>
      </c>
      <c r="K708" s="188">
        <f t="shared" si="135"/>
        <v>51131414.967389531</v>
      </c>
      <c r="L708">
        <f t="shared" si="136"/>
        <v>0</v>
      </c>
      <c r="M708" s="120">
        <f t="shared" si="137"/>
        <v>88201918.365943789</v>
      </c>
      <c r="N708" s="129">
        <f t="shared" si="138"/>
        <v>0</v>
      </c>
      <c r="O708" s="188">
        <f t="shared" si="139"/>
        <v>60399040.81702809</v>
      </c>
      <c r="P708">
        <f t="shared" si="140"/>
        <v>0</v>
      </c>
      <c r="Q708" s="120">
        <f t="shared" si="143"/>
        <v>78934292.516305223</v>
      </c>
      <c r="R708" s="129">
        <f t="shared" si="141"/>
        <v>0</v>
      </c>
    </row>
    <row r="709" spans="2:18" x14ac:dyDescent="0.3">
      <c r="B709" s="157">
        <v>532</v>
      </c>
      <c r="C709" s="170">
        <f t="shared" si="142"/>
        <v>72480000</v>
      </c>
      <c r="D709">
        <f t="shared" si="128"/>
        <v>4.1108439575072126E-8</v>
      </c>
      <c r="E709" s="120">
        <f t="shared" si="129"/>
        <v>0</v>
      </c>
      <c r="F709">
        <f t="shared" si="130"/>
        <v>0</v>
      </c>
      <c r="G709" s="188">
        <f t="shared" si="131"/>
        <v>41863789.117750973</v>
      </c>
      <c r="H709">
        <f t="shared" si="132"/>
        <v>0</v>
      </c>
      <c r="I709" s="120">
        <f t="shared" si="133"/>
        <v>97469544.215582341</v>
      </c>
      <c r="J709" s="129">
        <f t="shared" si="134"/>
        <v>0</v>
      </c>
      <c r="K709" s="188">
        <f t="shared" si="135"/>
        <v>51131414.967389531</v>
      </c>
      <c r="L709">
        <f t="shared" si="136"/>
        <v>0</v>
      </c>
      <c r="M709" s="120">
        <f t="shared" si="137"/>
        <v>88201918.365943789</v>
      </c>
      <c r="N709" s="129">
        <f t="shared" si="138"/>
        <v>0</v>
      </c>
      <c r="O709" s="188">
        <f t="shared" si="139"/>
        <v>60399040.81702809</v>
      </c>
      <c r="P709">
        <f t="shared" si="140"/>
        <v>0</v>
      </c>
      <c r="Q709" s="120">
        <f t="shared" si="143"/>
        <v>78934292.516305223</v>
      </c>
      <c r="R709" s="129">
        <f t="shared" si="141"/>
        <v>0</v>
      </c>
    </row>
    <row r="710" spans="2:18" x14ac:dyDescent="0.3">
      <c r="B710" s="157">
        <v>533</v>
      </c>
      <c r="C710" s="170">
        <f t="shared" si="142"/>
        <v>72560000</v>
      </c>
      <c r="D710">
        <f t="shared" si="128"/>
        <v>4.0999330840109315E-8</v>
      </c>
      <c r="E710" s="120">
        <f t="shared" si="129"/>
        <v>0</v>
      </c>
      <c r="F710">
        <f t="shared" si="130"/>
        <v>0</v>
      </c>
      <c r="G710" s="188">
        <f t="shared" si="131"/>
        <v>41863789.117750973</v>
      </c>
      <c r="H710">
        <f t="shared" si="132"/>
        <v>0</v>
      </c>
      <c r="I710" s="120">
        <f t="shared" si="133"/>
        <v>97469544.215582341</v>
      </c>
      <c r="J710" s="129">
        <f t="shared" si="134"/>
        <v>0</v>
      </c>
      <c r="K710" s="188">
        <f t="shared" si="135"/>
        <v>51131414.967389531</v>
      </c>
      <c r="L710">
        <f t="shared" si="136"/>
        <v>0</v>
      </c>
      <c r="M710" s="120">
        <f t="shared" si="137"/>
        <v>88201918.365943789</v>
      </c>
      <c r="N710" s="129">
        <f t="shared" si="138"/>
        <v>0</v>
      </c>
      <c r="O710" s="188">
        <f t="shared" si="139"/>
        <v>60399040.81702809</v>
      </c>
      <c r="P710">
        <f t="shared" si="140"/>
        <v>0</v>
      </c>
      <c r="Q710" s="120">
        <f t="shared" si="143"/>
        <v>78934292.516305223</v>
      </c>
      <c r="R710" s="129">
        <f t="shared" si="141"/>
        <v>0</v>
      </c>
    </row>
    <row r="711" spans="2:18" x14ac:dyDescent="0.3">
      <c r="B711" s="157">
        <v>534</v>
      </c>
      <c r="C711" s="170">
        <f t="shared" si="142"/>
        <v>72640000</v>
      </c>
      <c r="D711">
        <f t="shared" si="128"/>
        <v>4.0887464860204247E-8</v>
      </c>
      <c r="E711" s="120">
        <f t="shared" si="129"/>
        <v>0</v>
      </c>
      <c r="F711">
        <f t="shared" si="130"/>
        <v>0</v>
      </c>
      <c r="G711" s="188">
        <f t="shared" si="131"/>
        <v>41863789.117750973</v>
      </c>
      <c r="H711">
        <f t="shared" si="132"/>
        <v>0</v>
      </c>
      <c r="I711" s="120">
        <f t="shared" si="133"/>
        <v>97469544.215582341</v>
      </c>
      <c r="J711" s="129">
        <f t="shared" si="134"/>
        <v>0</v>
      </c>
      <c r="K711" s="188">
        <f t="shared" si="135"/>
        <v>51131414.967389531</v>
      </c>
      <c r="L711">
        <f t="shared" si="136"/>
        <v>0</v>
      </c>
      <c r="M711" s="120">
        <f t="shared" si="137"/>
        <v>88201918.365943789</v>
      </c>
      <c r="N711" s="129">
        <f t="shared" si="138"/>
        <v>0</v>
      </c>
      <c r="O711" s="188">
        <f t="shared" si="139"/>
        <v>60399040.81702809</v>
      </c>
      <c r="P711">
        <f t="shared" si="140"/>
        <v>0</v>
      </c>
      <c r="Q711" s="120">
        <f t="shared" si="143"/>
        <v>78934292.516305223</v>
      </c>
      <c r="R711" s="129">
        <f t="shared" si="141"/>
        <v>0</v>
      </c>
    </row>
    <row r="712" spans="2:18" x14ac:dyDescent="0.3">
      <c r="B712" s="157">
        <v>535</v>
      </c>
      <c r="C712" s="170">
        <f t="shared" si="142"/>
        <v>72720000</v>
      </c>
      <c r="D712">
        <f t="shared" si="128"/>
        <v>4.0772865806448512E-8</v>
      </c>
      <c r="E712" s="120">
        <f t="shared" si="129"/>
        <v>0</v>
      </c>
      <c r="F712">
        <f t="shared" si="130"/>
        <v>0</v>
      </c>
      <c r="G712" s="188">
        <f t="shared" si="131"/>
        <v>41863789.117750973</v>
      </c>
      <c r="H712">
        <f t="shared" si="132"/>
        <v>0</v>
      </c>
      <c r="I712" s="120">
        <f t="shared" si="133"/>
        <v>97469544.215582341</v>
      </c>
      <c r="J712" s="129">
        <f t="shared" si="134"/>
        <v>0</v>
      </c>
      <c r="K712" s="188">
        <f t="shared" si="135"/>
        <v>51131414.967389531</v>
      </c>
      <c r="L712">
        <f t="shared" si="136"/>
        <v>0</v>
      </c>
      <c r="M712" s="120">
        <f t="shared" si="137"/>
        <v>88201918.365943789</v>
      </c>
      <c r="N712" s="129">
        <f t="shared" si="138"/>
        <v>0</v>
      </c>
      <c r="O712" s="188">
        <f t="shared" si="139"/>
        <v>60399040.81702809</v>
      </c>
      <c r="P712">
        <f t="shared" si="140"/>
        <v>0</v>
      </c>
      <c r="Q712" s="120">
        <f t="shared" si="143"/>
        <v>78934292.516305223</v>
      </c>
      <c r="R712" s="129">
        <f t="shared" si="141"/>
        <v>0</v>
      </c>
    </row>
    <row r="713" spans="2:18" x14ac:dyDescent="0.3">
      <c r="B713" s="157">
        <v>536</v>
      </c>
      <c r="C713" s="170">
        <f t="shared" si="142"/>
        <v>72800000</v>
      </c>
      <c r="D713">
        <f t="shared" si="128"/>
        <v>4.065555839317868E-8</v>
      </c>
      <c r="E713" s="120">
        <f t="shared" si="129"/>
        <v>0</v>
      </c>
      <c r="F713">
        <f t="shared" si="130"/>
        <v>0</v>
      </c>
      <c r="G713" s="188">
        <f t="shared" si="131"/>
        <v>41863789.117750973</v>
      </c>
      <c r="H713">
        <f t="shared" si="132"/>
        <v>0</v>
      </c>
      <c r="I713" s="120">
        <f t="shared" si="133"/>
        <v>97469544.215582341</v>
      </c>
      <c r="J713" s="129">
        <f t="shared" si="134"/>
        <v>0</v>
      </c>
      <c r="K713" s="188">
        <f t="shared" si="135"/>
        <v>51131414.967389531</v>
      </c>
      <c r="L713">
        <f t="shared" si="136"/>
        <v>0</v>
      </c>
      <c r="M713" s="120">
        <f t="shared" si="137"/>
        <v>88201918.365943789</v>
      </c>
      <c r="N713" s="129">
        <f t="shared" si="138"/>
        <v>0</v>
      </c>
      <c r="O713" s="188">
        <f t="shared" si="139"/>
        <v>60399040.81702809</v>
      </c>
      <c r="P713">
        <f t="shared" si="140"/>
        <v>0</v>
      </c>
      <c r="Q713" s="120">
        <f t="shared" si="143"/>
        <v>78934292.516305223</v>
      </c>
      <c r="R713" s="129">
        <f t="shared" si="141"/>
        <v>0</v>
      </c>
    </row>
    <row r="714" spans="2:18" x14ac:dyDescent="0.3">
      <c r="B714" s="157">
        <v>537</v>
      </c>
      <c r="C714" s="170">
        <f t="shared" si="142"/>
        <v>72880000</v>
      </c>
      <c r="D714">
        <f t="shared" si="128"/>
        <v>4.0535567869098166E-8</v>
      </c>
      <c r="E714" s="120">
        <f t="shared" si="129"/>
        <v>0</v>
      </c>
      <c r="F714">
        <f t="shared" si="130"/>
        <v>0</v>
      </c>
      <c r="G714" s="188">
        <f t="shared" si="131"/>
        <v>41863789.117750973</v>
      </c>
      <c r="H714">
        <f t="shared" si="132"/>
        <v>0</v>
      </c>
      <c r="I714" s="120">
        <f t="shared" si="133"/>
        <v>97469544.215582341</v>
      </c>
      <c r="J714" s="129">
        <f t="shared" si="134"/>
        <v>0</v>
      </c>
      <c r="K714" s="188">
        <f t="shared" si="135"/>
        <v>51131414.967389531</v>
      </c>
      <c r="L714">
        <f t="shared" si="136"/>
        <v>0</v>
      </c>
      <c r="M714" s="120">
        <f t="shared" si="137"/>
        <v>88201918.365943789</v>
      </c>
      <c r="N714" s="129">
        <f t="shared" si="138"/>
        <v>0</v>
      </c>
      <c r="O714" s="188">
        <f t="shared" si="139"/>
        <v>60399040.81702809</v>
      </c>
      <c r="P714">
        <f t="shared" si="140"/>
        <v>0</v>
      </c>
      <c r="Q714" s="120">
        <f t="shared" si="143"/>
        <v>78934292.516305223</v>
      </c>
      <c r="R714" s="129">
        <f t="shared" si="141"/>
        <v>0</v>
      </c>
    </row>
    <row r="715" spans="2:18" x14ac:dyDescent="0.3">
      <c r="B715" s="157">
        <v>538</v>
      </c>
      <c r="C715" s="170">
        <f t="shared" si="142"/>
        <v>72960000</v>
      </c>
      <c r="D715">
        <f t="shared" si="128"/>
        <v>4.0412920008225445E-8</v>
      </c>
      <c r="E715" s="120">
        <f t="shared" si="129"/>
        <v>0</v>
      </c>
      <c r="F715">
        <f t="shared" si="130"/>
        <v>0</v>
      </c>
      <c r="G715" s="188">
        <f t="shared" si="131"/>
        <v>41863789.117750973</v>
      </c>
      <c r="H715">
        <f t="shared" si="132"/>
        <v>0</v>
      </c>
      <c r="I715" s="120">
        <f t="shared" si="133"/>
        <v>97469544.215582341</v>
      </c>
      <c r="J715" s="129">
        <f t="shared" si="134"/>
        <v>0</v>
      </c>
      <c r="K715" s="188">
        <f t="shared" si="135"/>
        <v>51131414.967389531</v>
      </c>
      <c r="L715">
        <f t="shared" si="136"/>
        <v>0</v>
      </c>
      <c r="M715" s="120">
        <f t="shared" si="137"/>
        <v>88201918.365943789</v>
      </c>
      <c r="N715" s="129">
        <f t="shared" si="138"/>
        <v>0</v>
      </c>
      <c r="O715" s="188">
        <f t="shared" si="139"/>
        <v>60399040.81702809</v>
      </c>
      <c r="P715">
        <f t="shared" si="140"/>
        <v>0</v>
      </c>
      <c r="Q715" s="120">
        <f t="shared" si="143"/>
        <v>78934292.516305223</v>
      </c>
      <c r="R715" s="129">
        <f t="shared" si="141"/>
        <v>0</v>
      </c>
    </row>
    <row r="716" spans="2:18" x14ac:dyDescent="0.3">
      <c r="B716" s="157">
        <v>539</v>
      </c>
      <c r="C716" s="170">
        <f t="shared" si="142"/>
        <v>73040000</v>
      </c>
      <c r="D716">
        <f t="shared" si="128"/>
        <v>4.0287641100673258E-8</v>
      </c>
      <c r="E716" s="120">
        <f t="shared" si="129"/>
        <v>0</v>
      </c>
      <c r="F716">
        <f t="shared" si="130"/>
        <v>0</v>
      </c>
      <c r="G716" s="188">
        <f t="shared" si="131"/>
        <v>41863789.117750973</v>
      </c>
      <c r="H716">
        <f t="shared" si="132"/>
        <v>0</v>
      </c>
      <c r="I716" s="120">
        <f t="shared" si="133"/>
        <v>97469544.215582341</v>
      </c>
      <c r="J716" s="129">
        <f t="shared" si="134"/>
        <v>0</v>
      </c>
      <c r="K716" s="188">
        <f t="shared" si="135"/>
        <v>51131414.967389531</v>
      </c>
      <c r="L716">
        <f t="shared" si="136"/>
        <v>0</v>
      </c>
      <c r="M716" s="120">
        <f t="shared" si="137"/>
        <v>88201918.365943789</v>
      </c>
      <c r="N716" s="129">
        <f t="shared" si="138"/>
        <v>0</v>
      </c>
      <c r="O716" s="188">
        <f t="shared" si="139"/>
        <v>60399040.81702809</v>
      </c>
      <c r="P716">
        <f t="shared" si="140"/>
        <v>0</v>
      </c>
      <c r="Q716" s="120">
        <f t="shared" si="143"/>
        <v>78934292.516305223</v>
      </c>
      <c r="R716" s="129">
        <f t="shared" si="141"/>
        <v>0</v>
      </c>
    </row>
    <row r="717" spans="2:18" x14ac:dyDescent="0.3">
      <c r="B717" s="157">
        <v>540</v>
      </c>
      <c r="C717" s="170">
        <f t="shared" si="142"/>
        <v>73120000</v>
      </c>
      <c r="D717">
        <f t="shared" si="128"/>
        <v>4.0159757943263423E-8</v>
      </c>
      <c r="E717" s="120">
        <f t="shared" si="129"/>
        <v>0</v>
      </c>
      <c r="F717">
        <f t="shared" si="130"/>
        <v>0</v>
      </c>
      <c r="G717" s="188">
        <f t="shared" si="131"/>
        <v>41863789.117750973</v>
      </c>
      <c r="H717">
        <f t="shared" si="132"/>
        <v>0</v>
      </c>
      <c r="I717" s="120">
        <f t="shared" si="133"/>
        <v>97469544.215582341</v>
      </c>
      <c r="J717" s="129">
        <f t="shared" si="134"/>
        <v>0</v>
      </c>
      <c r="K717" s="188">
        <f t="shared" si="135"/>
        <v>51131414.967389531</v>
      </c>
      <c r="L717">
        <f t="shared" si="136"/>
        <v>0</v>
      </c>
      <c r="M717" s="120">
        <f t="shared" si="137"/>
        <v>88201918.365943789</v>
      </c>
      <c r="N717" s="129">
        <f t="shared" si="138"/>
        <v>0</v>
      </c>
      <c r="O717" s="188">
        <f t="shared" si="139"/>
        <v>60399040.81702809</v>
      </c>
      <c r="P717">
        <f t="shared" si="140"/>
        <v>0</v>
      </c>
      <c r="Q717" s="120">
        <f t="shared" si="143"/>
        <v>78934292.516305223</v>
      </c>
      <c r="R717" s="129">
        <f t="shared" si="141"/>
        <v>0</v>
      </c>
    </row>
    <row r="718" spans="2:18" x14ac:dyDescent="0.3">
      <c r="B718" s="157">
        <v>541</v>
      </c>
      <c r="C718" s="170">
        <f t="shared" si="142"/>
        <v>73200000</v>
      </c>
      <c r="D718">
        <f t="shared" si="128"/>
        <v>4.0029297829981836E-8</v>
      </c>
      <c r="E718" s="120">
        <f t="shared" si="129"/>
        <v>0</v>
      </c>
      <c r="F718">
        <f t="shared" si="130"/>
        <v>0</v>
      </c>
      <c r="G718" s="188">
        <f t="shared" si="131"/>
        <v>41863789.117750973</v>
      </c>
      <c r="H718">
        <f t="shared" si="132"/>
        <v>0</v>
      </c>
      <c r="I718" s="120">
        <f t="shared" si="133"/>
        <v>97469544.215582341</v>
      </c>
      <c r="J718" s="129">
        <f t="shared" si="134"/>
        <v>0</v>
      </c>
      <c r="K718" s="188">
        <f t="shared" si="135"/>
        <v>51131414.967389531</v>
      </c>
      <c r="L718">
        <f t="shared" si="136"/>
        <v>0</v>
      </c>
      <c r="M718" s="120">
        <f t="shared" si="137"/>
        <v>88201918.365943789</v>
      </c>
      <c r="N718" s="129">
        <f t="shared" si="138"/>
        <v>0</v>
      </c>
      <c r="O718" s="188">
        <f t="shared" si="139"/>
        <v>60399040.81702809</v>
      </c>
      <c r="P718">
        <f t="shared" si="140"/>
        <v>0</v>
      </c>
      <c r="Q718" s="120">
        <f t="shared" si="143"/>
        <v>78934292.516305223</v>
      </c>
      <c r="R718" s="129">
        <f t="shared" si="141"/>
        <v>0</v>
      </c>
    </row>
    <row r="719" spans="2:18" x14ac:dyDescent="0.3">
      <c r="B719" s="157">
        <v>542</v>
      </c>
      <c r="C719" s="170">
        <f t="shared" si="142"/>
        <v>73280000</v>
      </c>
      <c r="D719">
        <f t="shared" si="128"/>
        <v>3.9896288542278561E-8</v>
      </c>
      <c r="E719" s="120">
        <f t="shared" si="129"/>
        <v>0</v>
      </c>
      <c r="F719">
        <f t="shared" si="130"/>
        <v>0</v>
      </c>
      <c r="G719" s="188">
        <f t="shared" si="131"/>
        <v>41863789.117750973</v>
      </c>
      <c r="H719">
        <f t="shared" si="132"/>
        <v>0</v>
      </c>
      <c r="I719" s="120">
        <f t="shared" si="133"/>
        <v>97469544.215582341</v>
      </c>
      <c r="J719" s="129">
        <f t="shared" si="134"/>
        <v>0</v>
      </c>
      <c r="K719" s="188">
        <f t="shared" si="135"/>
        <v>51131414.967389531</v>
      </c>
      <c r="L719">
        <f t="shared" si="136"/>
        <v>0</v>
      </c>
      <c r="M719" s="120">
        <f t="shared" si="137"/>
        <v>88201918.365943789</v>
      </c>
      <c r="N719" s="129">
        <f t="shared" si="138"/>
        <v>0</v>
      </c>
      <c r="O719" s="188">
        <f t="shared" si="139"/>
        <v>60399040.81702809</v>
      </c>
      <c r="P719">
        <f t="shared" si="140"/>
        <v>0</v>
      </c>
      <c r="Q719" s="120">
        <f t="shared" si="143"/>
        <v>78934292.516305223</v>
      </c>
      <c r="R719" s="129">
        <f t="shared" si="141"/>
        <v>0</v>
      </c>
    </row>
    <row r="720" spans="2:18" x14ac:dyDescent="0.3">
      <c r="B720" s="157">
        <v>543</v>
      </c>
      <c r="C720" s="170">
        <f t="shared" si="142"/>
        <v>73360000</v>
      </c>
      <c r="D720">
        <f t="shared" si="128"/>
        <v>3.9760758339217674E-8</v>
      </c>
      <c r="E720" s="120">
        <f t="shared" si="129"/>
        <v>0</v>
      </c>
      <c r="F720">
        <f t="shared" si="130"/>
        <v>0</v>
      </c>
      <c r="G720" s="188">
        <f t="shared" si="131"/>
        <v>41863789.117750973</v>
      </c>
      <c r="H720">
        <f t="shared" si="132"/>
        <v>0</v>
      </c>
      <c r="I720" s="120">
        <f t="shared" si="133"/>
        <v>97469544.215582341</v>
      </c>
      <c r="J720" s="129">
        <f t="shared" si="134"/>
        <v>0</v>
      </c>
      <c r="K720" s="188">
        <f t="shared" si="135"/>
        <v>51131414.967389531</v>
      </c>
      <c r="L720">
        <f t="shared" si="136"/>
        <v>0</v>
      </c>
      <c r="M720" s="120">
        <f t="shared" si="137"/>
        <v>88201918.365943789</v>
      </c>
      <c r="N720" s="129">
        <f t="shared" si="138"/>
        <v>0</v>
      </c>
      <c r="O720" s="188">
        <f t="shared" si="139"/>
        <v>60399040.81702809</v>
      </c>
      <c r="P720">
        <f t="shared" si="140"/>
        <v>0</v>
      </c>
      <c r="Q720" s="120">
        <f t="shared" si="143"/>
        <v>78934292.516305223</v>
      </c>
      <c r="R720" s="129">
        <f t="shared" si="141"/>
        <v>0</v>
      </c>
    </row>
    <row r="721" spans="2:18" x14ac:dyDescent="0.3">
      <c r="B721" s="157">
        <v>544</v>
      </c>
      <c r="C721" s="170">
        <f t="shared" si="142"/>
        <v>73440000</v>
      </c>
      <c r="D721">
        <f t="shared" si="128"/>
        <v>3.9622735947481938E-8</v>
      </c>
      <c r="E721" s="120">
        <f t="shared" si="129"/>
        <v>0</v>
      </c>
      <c r="F721">
        <f t="shared" si="130"/>
        <v>0</v>
      </c>
      <c r="G721" s="188">
        <f t="shared" si="131"/>
        <v>41863789.117750973</v>
      </c>
      <c r="H721">
        <f t="shared" si="132"/>
        <v>0</v>
      </c>
      <c r="I721" s="120">
        <f t="shared" si="133"/>
        <v>97469544.215582341</v>
      </c>
      <c r="J721" s="129">
        <f t="shared" si="134"/>
        <v>0</v>
      </c>
      <c r="K721" s="188">
        <f t="shared" si="135"/>
        <v>51131414.967389531</v>
      </c>
      <c r="L721">
        <f t="shared" si="136"/>
        <v>0</v>
      </c>
      <c r="M721" s="120">
        <f t="shared" si="137"/>
        <v>88201918.365943789</v>
      </c>
      <c r="N721" s="129">
        <f t="shared" si="138"/>
        <v>0</v>
      </c>
      <c r="O721" s="188">
        <f t="shared" si="139"/>
        <v>60399040.81702809</v>
      </c>
      <c r="P721">
        <f t="shared" si="140"/>
        <v>0</v>
      </c>
      <c r="Q721" s="120">
        <f t="shared" si="143"/>
        <v>78934292.516305223</v>
      </c>
      <c r="R721" s="129">
        <f t="shared" si="141"/>
        <v>0</v>
      </c>
    </row>
    <row r="722" spans="2:18" x14ac:dyDescent="0.3">
      <c r="B722" s="157">
        <v>545</v>
      </c>
      <c r="C722" s="170">
        <f t="shared" si="142"/>
        <v>73520000</v>
      </c>
      <c r="D722">
        <f t="shared" si="128"/>
        <v>3.9482250551237034E-8</v>
      </c>
      <c r="E722" s="120">
        <f t="shared" si="129"/>
        <v>0</v>
      </c>
      <c r="F722">
        <f t="shared" si="130"/>
        <v>0</v>
      </c>
      <c r="G722" s="188">
        <f t="shared" si="131"/>
        <v>41863789.117750973</v>
      </c>
      <c r="H722">
        <f t="shared" si="132"/>
        <v>0</v>
      </c>
      <c r="I722" s="120">
        <f t="shared" si="133"/>
        <v>97469544.215582341</v>
      </c>
      <c r="J722" s="129">
        <f t="shared" si="134"/>
        <v>0</v>
      </c>
      <c r="K722" s="188">
        <f t="shared" si="135"/>
        <v>51131414.967389531</v>
      </c>
      <c r="L722">
        <f t="shared" si="136"/>
        <v>0</v>
      </c>
      <c r="M722" s="120">
        <f t="shared" si="137"/>
        <v>88201918.365943789</v>
      </c>
      <c r="N722" s="129">
        <f t="shared" si="138"/>
        <v>0</v>
      </c>
      <c r="O722" s="188">
        <f t="shared" si="139"/>
        <v>60399040.81702809</v>
      </c>
      <c r="P722">
        <f t="shared" si="140"/>
        <v>0</v>
      </c>
      <c r="Q722" s="120">
        <f t="shared" si="143"/>
        <v>78934292.516305223</v>
      </c>
      <c r="R722" s="129">
        <f t="shared" si="141"/>
        <v>0</v>
      </c>
    </row>
    <row r="723" spans="2:18" x14ac:dyDescent="0.3">
      <c r="B723" s="157">
        <v>546</v>
      </c>
      <c r="C723" s="170">
        <f t="shared" si="142"/>
        <v>73600000</v>
      </c>
      <c r="D723">
        <f t="shared" si="128"/>
        <v>3.9339331781860507E-8</v>
      </c>
      <c r="E723" s="120">
        <f t="shared" si="129"/>
        <v>0</v>
      </c>
      <c r="F723">
        <f t="shared" si="130"/>
        <v>0</v>
      </c>
      <c r="G723" s="188">
        <f t="shared" si="131"/>
        <v>41863789.117750973</v>
      </c>
      <c r="H723">
        <f t="shared" si="132"/>
        <v>0</v>
      </c>
      <c r="I723" s="120">
        <f t="shared" si="133"/>
        <v>97469544.215582341</v>
      </c>
      <c r="J723" s="129">
        <f t="shared" si="134"/>
        <v>0</v>
      </c>
      <c r="K723" s="188">
        <f t="shared" si="135"/>
        <v>51131414.967389531</v>
      </c>
      <c r="L723">
        <f t="shared" si="136"/>
        <v>0</v>
      </c>
      <c r="M723" s="120">
        <f t="shared" si="137"/>
        <v>88201918.365943789</v>
      </c>
      <c r="N723" s="129">
        <f t="shared" si="138"/>
        <v>0</v>
      </c>
      <c r="O723" s="188">
        <f t="shared" si="139"/>
        <v>60399040.81702809</v>
      </c>
      <c r="P723">
        <f t="shared" si="140"/>
        <v>0</v>
      </c>
      <c r="Q723" s="120">
        <f t="shared" si="143"/>
        <v>78934292.516305223</v>
      </c>
      <c r="R723" s="129">
        <f t="shared" si="141"/>
        <v>0</v>
      </c>
    </row>
    <row r="724" spans="2:18" x14ac:dyDescent="0.3">
      <c r="B724" s="157">
        <v>547</v>
      </c>
      <c r="C724" s="170">
        <f t="shared" si="142"/>
        <v>73680000</v>
      </c>
      <c r="D724">
        <f t="shared" si="128"/>
        <v>3.9194009707540458E-8</v>
      </c>
      <c r="E724" s="120">
        <f t="shared" si="129"/>
        <v>0</v>
      </c>
      <c r="F724">
        <f t="shared" si="130"/>
        <v>0</v>
      </c>
      <c r="G724" s="188">
        <f t="shared" si="131"/>
        <v>41863789.117750973</v>
      </c>
      <c r="H724">
        <f t="shared" si="132"/>
        <v>0</v>
      </c>
      <c r="I724" s="120">
        <f t="shared" si="133"/>
        <v>97469544.215582341</v>
      </c>
      <c r="J724" s="129">
        <f t="shared" si="134"/>
        <v>0</v>
      </c>
      <c r="K724" s="188">
        <f t="shared" si="135"/>
        <v>51131414.967389531</v>
      </c>
      <c r="L724">
        <f t="shared" si="136"/>
        <v>0</v>
      </c>
      <c r="M724" s="120">
        <f t="shared" si="137"/>
        <v>88201918.365943789</v>
      </c>
      <c r="N724" s="129">
        <f t="shared" si="138"/>
        <v>0</v>
      </c>
      <c r="O724" s="188">
        <f t="shared" si="139"/>
        <v>60399040.81702809</v>
      </c>
      <c r="P724">
        <f t="shared" si="140"/>
        <v>0</v>
      </c>
      <c r="Q724" s="120">
        <f t="shared" si="143"/>
        <v>78934292.516305223</v>
      </c>
      <c r="R724" s="129">
        <f t="shared" si="141"/>
        <v>0</v>
      </c>
    </row>
    <row r="725" spans="2:18" x14ac:dyDescent="0.3">
      <c r="B725" s="157">
        <v>548</v>
      </c>
      <c r="C725" s="170">
        <f t="shared" si="142"/>
        <v>73760000</v>
      </c>
      <c r="D725">
        <f t="shared" si="128"/>
        <v>3.9046314822748988E-8</v>
      </c>
      <c r="E725" s="120">
        <f t="shared" si="129"/>
        <v>0</v>
      </c>
      <c r="F725">
        <f t="shared" si="130"/>
        <v>0</v>
      </c>
      <c r="G725" s="188">
        <f t="shared" si="131"/>
        <v>41863789.117750973</v>
      </c>
      <c r="H725">
        <f t="shared" si="132"/>
        <v>0</v>
      </c>
      <c r="I725" s="120">
        <f t="shared" si="133"/>
        <v>97469544.215582341</v>
      </c>
      <c r="J725" s="129">
        <f t="shared" si="134"/>
        <v>0</v>
      </c>
      <c r="K725" s="188">
        <f t="shared" si="135"/>
        <v>51131414.967389531</v>
      </c>
      <c r="L725">
        <f t="shared" si="136"/>
        <v>0</v>
      </c>
      <c r="M725" s="120">
        <f t="shared" si="137"/>
        <v>88201918.365943789</v>
      </c>
      <c r="N725" s="129">
        <f t="shared" si="138"/>
        <v>0</v>
      </c>
      <c r="O725" s="188">
        <f t="shared" si="139"/>
        <v>60399040.81702809</v>
      </c>
      <c r="P725">
        <f t="shared" si="140"/>
        <v>0</v>
      </c>
      <c r="Q725" s="120">
        <f t="shared" si="143"/>
        <v>78934292.516305223</v>
      </c>
      <c r="R725" s="129">
        <f t="shared" si="141"/>
        <v>0</v>
      </c>
    </row>
    <row r="726" spans="2:18" x14ac:dyDescent="0.3">
      <c r="B726" s="157">
        <v>549</v>
      </c>
      <c r="C726" s="170">
        <f t="shared" si="142"/>
        <v>73840000</v>
      </c>
      <c r="D726">
        <f t="shared" si="128"/>
        <v>3.8896278037595666E-8</v>
      </c>
      <c r="E726" s="120">
        <f t="shared" si="129"/>
        <v>0</v>
      </c>
      <c r="F726">
        <f t="shared" si="130"/>
        <v>0</v>
      </c>
      <c r="G726" s="188">
        <f t="shared" si="131"/>
        <v>41863789.117750973</v>
      </c>
      <c r="H726">
        <f t="shared" si="132"/>
        <v>0</v>
      </c>
      <c r="I726" s="120">
        <f t="shared" si="133"/>
        <v>97469544.215582341</v>
      </c>
      <c r="J726" s="129">
        <f t="shared" si="134"/>
        <v>0</v>
      </c>
      <c r="K726" s="188">
        <f t="shared" si="135"/>
        <v>51131414.967389531</v>
      </c>
      <c r="L726">
        <f t="shared" si="136"/>
        <v>0</v>
      </c>
      <c r="M726" s="120">
        <f t="shared" si="137"/>
        <v>88201918.365943789</v>
      </c>
      <c r="N726" s="129">
        <f t="shared" si="138"/>
        <v>0</v>
      </c>
      <c r="O726" s="188">
        <f t="shared" si="139"/>
        <v>60399040.81702809</v>
      </c>
      <c r="P726">
        <f t="shared" si="140"/>
        <v>0</v>
      </c>
      <c r="Q726" s="120">
        <f t="shared" si="143"/>
        <v>78934292.516305223</v>
      </c>
      <c r="R726" s="129">
        <f t="shared" si="141"/>
        <v>0</v>
      </c>
    </row>
    <row r="727" spans="2:18" x14ac:dyDescent="0.3">
      <c r="B727" s="157">
        <v>550</v>
      </c>
      <c r="C727" s="170">
        <f t="shared" si="142"/>
        <v>73920000</v>
      </c>
      <c r="D727">
        <f t="shared" si="128"/>
        <v>3.8743930667066183E-8</v>
      </c>
      <c r="E727" s="120">
        <f t="shared" si="129"/>
        <v>0</v>
      </c>
      <c r="F727">
        <f t="shared" si="130"/>
        <v>0</v>
      </c>
      <c r="G727" s="188">
        <f t="shared" si="131"/>
        <v>41863789.117750973</v>
      </c>
      <c r="H727">
        <f t="shared" si="132"/>
        <v>0</v>
      </c>
      <c r="I727" s="120">
        <f t="shared" si="133"/>
        <v>97469544.215582341</v>
      </c>
      <c r="J727" s="129">
        <f t="shared" si="134"/>
        <v>0</v>
      </c>
      <c r="K727" s="188">
        <f t="shared" si="135"/>
        <v>51131414.967389531</v>
      </c>
      <c r="L727">
        <f t="shared" si="136"/>
        <v>0</v>
      </c>
      <c r="M727" s="120">
        <f t="shared" si="137"/>
        <v>88201918.365943789</v>
      </c>
      <c r="N727" s="129">
        <f t="shared" si="138"/>
        <v>0</v>
      </c>
      <c r="O727" s="188">
        <f t="shared" si="139"/>
        <v>60399040.81702809</v>
      </c>
      <c r="P727">
        <f t="shared" si="140"/>
        <v>0</v>
      </c>
      <c r="Q727" s="120">
        <f t="shared" si="143"/>
        <v>78934292.516305223</v>
      </c>
      <c r="R727" s="129">
        <f t="shared" si="141"/>
        <v>0</v>
      </c>
    </row>
    <row r="728" spans="2:18" x14ac:dyDescent="0.3">
      <c r="B728" s="157">
        <v>551</v>
      </c>
      <c r="C728" s="170">
        <f t="shared" si="142"/>
        <v>74000000</v>
      </c>
      <c r="D728">
        <f t="shared" si="128"/>
        <v>3.8589304420151324E-8</v>
      </c>
      <c r="E728" s="120">
        <f t="shared" si="129"/>
        <v>0</v>
      </c>
      <c r="F728">
        <f t="shared" si="130"/>
        <v>0</v>
      </c>
      <c r="G728" s="188">
        <f t="shared" si="131"/>
        <v>41863789.117750973</v>
      </c>
      <c r="H728">
        <f t="shared" si="132"/>
        <v>0</v>
      </c>
      <c r="I728" s="120">
        <f t="shared" si="133"/>
        <v>97469544.215582341</v>
      </c>
      <c r="J728" s="129">
        <f t="shared" si="134"/>
        <v>0</v>
      </c>
      <c r="K728" s="188">
        <f t="shared" si="135"/>
        <v>51131414.967389531</v>
      </c>
      <c r="L728">
        <f t="shared" si="136"/>
        <v>0</v>
      </c>
      <c r="M728" s="120">
        <f t="shared" si="137"/>
        <v>88201918.365943789</v>
      </c>
      <c r="N728" s="129">
        <f t="shared" si="138"/>
        <v>0</v>
      </c>
      <c r="O728" s="188">
        <f t="shared" si="139"/>
        <v>60399040.81702809</v>
      </c>
      <c r="P728">
        <f t="shared" si="140"/>
        <v>0</v>
      </c>
      <c r="Q728" s="120">
        <f t="shared" si="143"/>
        <v>78934292.516305223</v>
      </c>
      <c r="R728" s="129">
        <f t="shared" si="141"/>
        <v>0</v>
      </c>
    </row>
    <row r="729" spans="2:18" x14ac:dyDescent="0.3">
      <c r="B729" s="157">
        <v>552</v>
      </c>
      <c r="C729" s="170">
        <f t="shared" si="142"/>
        <v>74080000</v>
      </c>
      <c r="D729">
        <f t="shared" si="128"/>
        <v>3.8432431388871706E-8</v>
      </c>
      <c r="E729" s="120">
        <f t="shared" si="129"/>
        <v>0</v>
      </c>
      <c r="F729">
        <f t="shared" si="130"/>
        <v>0</v>
      </c>
      <c r="G729" s="188">
        <f t="shared" si="131"/>
        <v>41863789.117750973</v>
      </c>
      <c r="H729">
        <f t="shared" si="132"/>
        <v>0</v>
      </c>
      <c r="I729" s="120">
        <f t="shared" si="133"/>
        <v>97469544.215582341</v>
      </c>
      <c r="J729" s="129">
        <f t="shared" si="134"/>
        <v>0</v>
      </c>
      <c r="K729" s="188">
        <f t="shared" si="135"/>
        <v>51131414.967389531</v>
      </c>
      <c r="L729">
        <f t="shared" si="136"/>
        <v>0</v>
      </c>
      <c r="M729" s="120">
        <f t="shared" si="137"/>
        <v>88201918.365943789</v>
      </c>
      <c r="N729" s="129">
        <f t="shared" si="138"/>
        <v>0</v>
      </c>
      <c r="O729" s="188">
        <f t="shared" si="139"/>
        <v>60399040.81702809</v>
      </c>
      <c r="P729">
        <f t="shared" si="140"/>
        <v>0</v>
      </c>
      <c r="Q729" s="120">
        <f t="shared" si="143"/>
        <v>78934292.516305223</v>
      </c>
      <c r="R729" s="129">
        <f t="shared" si="141"/>
        <v>0</v>
      </c>
    </row>
    <row r="730" spans="2:18" x14ac:dyDescent="0.3">
      <c r="B730" s="157">
        <v>553</v>
      </c>
      <c r="C730" s="170">
        <f t="shared" si="142"/>
        <v>74160000</v>
      </c>
      <c r="D730">
        <f t="shared" si="128"/>
        <v>3.8273344037203413E-8</v>
      </c>
      <c r="E730" s="120">
        <f t="shared" si="129"/>
        <v>0</v>
      </c>
      <c r="F730">
        <f t="shared" si="130"/>
        <v>0</v>
      </c>
      <c r="G730" s="188">
        <f t="shared" si="131"/>
        <v>41863789.117750973</v>
      </c>
      <c r="H730">
        <f t="shared" si="132"/>
        <v>0</v>
      </c>
      <c r="I730" s="120">
        <f t="shared" si="133"/>
        <v>97469544.215582341</v>
      </c>
      <c r="J730" s="129">
        <f t="shared" si="134"/>
        <v>0</v>
      </c>
      <c r="K730" s="188">
        <f t="shared" si="135"/>
        <v>51131414.967389531</v>
      </c>
      <c r="L730">
        <f t="shared" si="136"/>
        <v>0</v>
      </c>
      <c r="M730" s="120">
        <f t="shared" si="137"/>
        <v>88201918.365943789</v>
      </c>
      <c r="N730" s="129">
        <f t="shared" si="138"/>
        <v>0</v>
      </c>
      <c r="O730" s="188">
        <f t="shared" si="139"/>
        <v>60399040.81702809</v>
      </c>
      <c r="P730">
        <f t="shared" si="140"/>
        <v>0</v>
      </c>
      <c r="Q730" s="120">
        <f t="shared" si="143"/>
        <v>78934292.516305223</v>
      </c>
      <c r="R730" s="129">
        <f t="shared" si="141"/>
        <v>0</v>
      </c>
    </row>
    <row r="731" spans="2:18" x14ac:dyDescent="0.3">
      <c r="B731" s="157">
        <v>554</v>
      </c>
      <c r="C731" s="170">
        <f t="shared" si="142"/>
        <v>74240000</v>
      </c>
      <c r="D731">
        <f t="shared" si="128"/>
        <v>3.8112075189910033E-8</v>
      </c>
      <c r="E731" s="120">
        <f t="shared" si="129"/>
        <v>0</v>
      </c>
      <c r="F731">
        <f t="shared" si="130"/>
        <v>0</v>
      </c>
      <c r="G731" s="188">
        <f t="shared" si="131"/>
        <v>41863789.117750973</v>
      </c>
      <c r="H731">
        <f t="shared" si="132"/>
        <v>0</v>
      </c>
      <c r="I731" s="120">
        <f t="shared" si="133"/>
        <v>97469544.215582341</v>
      </c>
      <c r="J731" s="129">
        <f t="shared" si="134"/>
        <v>0</v>
      </c>
      <c r="K731" s="188">
        <f t="shared" si="135"/>
        <v>51131414.967389531</v>
      </c>
      <c r="L731">
        <f t="shared" si="136"/>
        <v>0</v>
      </c>
      <c r="M731" s="120">
        <f t="shared" si="137"/>
        <v>88201918.365943789</v>
      </c>
      <c r="N731" s="129">
        <f t="shared" si="138"/>
        <v>0</v>
      </c>
      <c r="O731" s="188">
        <f t="shared" si="139"/>
        <v>60399040.81702809</v>
      </c>
      <c r="P731">
        <f t="shared" si="140"/>
        <v>0</v>
      </c>
      <c r="Q731" s="120">
        <f t="shared" si="143"/>
        <v>78934292.516305223</v>
      </c>
      <c r="R731" s="129">
        <f t="shared" si="141"/>
        <v>0</v>
      </c>
    </row>
    <row r="732" spans="2:18" x14ac:dyDescent="0.3">
      <c r="B732" s="157">
        <v>555</v>
      </c>
      <c r="C732" s="170">
        <f t="shared" si="142"/>
        <v>74320000</v>
      </c>
      <c r="D732">
        <f t="shared" si="128"/>
        <v>3.794865802128629E-8</v>
      </c>
      <c r="E732" s="120">
        <f t="shared" si="129"/>
        <v>0</v>
      </c>
      <c r="F732">
        <f t="shared" si="130"/>
        <v>0</v>
      </c>
      <c r="G732" s="188">
        <f t="shared" si="131"/>
        <v>41863789.117750973</v>
      </c>
      <c r="H732">
        <f t="shared" si="132"/>
        <v>0</v>
      </c>
      <c r="I732" s="120">
        <f t="shared" si="133"/>
        <v>97469544.215582341</v>
      </c>
      <c r="J732" s="129">
        <f t="shared" si="134"/>
        <v>0</v>
      </c>
      <c r="K732" s="188">
        <f t="shared" si="135"/>
        <v>51131414.967389531</v>
      </c>
      <c r="L732">
        <f t="shared" si="136"/>
        <v>0</v>
      </c>
      <c r="M732" s="120">
        <f t="shared" si="137"/>
        <v>88201918.365943789</v>
      </c>
      <c r="N732" s="129">
        <f t="shared" si="138"/>
        <v>0</v>
      </c>
      <c r="O732" s="188">
        <f t="shared" si="139"/>
        <v>60399040.81702809</v>
      </c>
      <c r="P732">
        <f t="shared" si="140"/>
        <v>0</v>
      </c>
      <c r="Q732" s="120">
        <f t="shared" si="143"/>
        <v>78934292.516305223</v>
      </c>
      <c r="R732" s="129">
        <f t="shared" si="141"/>
        <v>0</v>
      </c>
    </row>
    <row r="733" spans="2:18" x14ac:dyDescent="0.3">
      <c r="B733" s="157">
        <v>556</v>
      </c>
      <c r="C733" s="170">
        <f t="shared" si="142"/>
        <v>74400000</v>
      </c>
      <c r="D733">
        <f t="shared" si="128"/>
        <v>3.778312604381879E-8</v>
      </c>
      <c r="E733" s="120">
        <f t="shared" si="129"/>
        <v>0</v>
      </c>
      <c r="F733">
        <f t="shared" si="130"/>
        <v>0</v>
      </c>
      <c r="G733" s="188">
        <f t="shared" si="131"/>
        <v>41863789.117750973</v>
      </c>
      <c r="H733">
        <f t="shared" si="132"/>
        <v>0</v>
      </c>
      <c r="I733" s="120">
        <f t="shared" si="133"/>
        <v>97469544.215582341</v>
      </c>
      <c r="J733" s="129">
        <f t="shared" si="134"/>
        <v>0</v>
      </c>
      <c r="K733" s="188">
        <f t="shared" si="135"/>
        <v>51131414.967389531</v>
      </c>
      <c r="L733">
        <f t="shared" si="136"/>
        <v>0</v>
      </c>
      <c r="M733" s="120">
        <f t="shared" si="137"/>
        <v>88201918.365943789</v>
      </c>
      <c r="N733" s="129">
        <f t="shared" si="138"/>
        <v>0</v>
      </c>
      <c r="O733" s="188">
        <f t="shared" si="139"/>
        <v>60399040.81702809</v>
      </c>
      <c r="P733">
        <f t="shared" si="140"/>
        <v>0</v>
      </c>
      <c r="Q733" s="120">
        <f t="shared" si="143"/>
        <v>78934292.516305223</v>
      </c>
      <c r="R733" s="129">
        <f t="shared" si="141"/>
        <v>0</v>
      </c>
    </row>
    <row r="734" spans="2:18" x14ac:dyDescent="0.3">
      <c r="B734" s="157">
        <v>557</v>
      </c>
      <c r="C734" s="170">
        <f t="shared" si="142"/>
        <v>74480000</v>
      </c>
      <c r="D734">
        <f t="shared" si="128"/>
        <v>3.7615513096769217E-8</v>
      </c>
      <c r="E734" s="120">
        <f t="shared" si="129"/>
        <v>0</v>
      </c>
      <c r="F734">
        <f t="shared" si="130"/>
        <v>0</v>
      </c>
      <c r="G734" s="188">
        <f t="shared" si="131"/>
        <v>41863789.117750973</v>
      </c>
      <c r="H734">
        <f t="shared" si="132"/>
        <v>0</v>
      </c>
      <c r="I734" s="120">
        <f t="shared" si="133"/>
        <v>97469544.215582341</v>
      </c>
      <c r="J734" s="129">
        <f t="shared" si="134"/>
        <v>0</v>
      </c>
      <c r="K734" s="188">
        <f t="shared" si="135"/>
        <v>51131414.967389531</v>
      </c>
      <c r="L734">
        <f t="shared" si="136"/>
        <v>0</v>
      </c>
      <c r="M734" s="120">
        <f t="shared" si="137"/>
        <v>88201918.365943789</v>
      </c>
      <c r="N734" s="129">
        <f t="shared" si="138"/>
        <v>0</v>
      </c>
      <c r="O734" s="188">
        <f t="shared" si="139"/>
        <v>60399040.81702809</v>
      </c>
      <c r="P734">
        <f t="shared" si="140"/>
        <v>0</v>
      </c>
      <c r="Q734" s="120">
        <f t="shared" si="143"/>
        <v>78934292.516305223</v>
      </c>
      <c r="R734" s="129">
        <f t="shared" si="141"/>
        <v>0</v>
      </c>
    </row>
    <row r="735" spans="2:18" x14ac:dyDescent="0.3">
      <c r="B735" s="157">
        <v>558</v>
      </c>
      <c r="C735" s="170">
        <f t="shared" si="142"/>
        <v>74560000</v>
      </c>
      <c r="D735">
        <f t="shared" si="128"/>
        <v>3.7445853334685468E-8</v>
      </c>
      <c r="E735" s="120">
        <f t="shared" si="129"/>
        <v>0</v>
      </c>
      <c r="F735">
        <f t="shared" si="130"/>
        <v>0</v>
      </c>
      <c r="G735" s="188">
        <f t="shared" si="131"/>
        <v>41863789.117750973</v>
      </c>
      <c r="H735">
        <f t="shared" si="132"/>
        <v>0</v>
      </c>
      <c r="I735" s="120">
        <f t="shared" si="133"/>
        <v>97469544.215582341</v>
      </c>
      <c r="J735" s="129">
        <f t="shared" si="134"/>
        <v>0</v>
      </c>
      <c r="K735" s="188">
        <f t="shared" si="135"/>
        <v>51131414.967389531</v>
      </c>
      <c r="L735">
        <f t="shared" si="136"/>
        <v>0</v>
      </c>
      <c r="M735" s="120">
        <f t="shared" si="137"/>
        <v>88201918.365943789</v>
      </c>
      <c r="N735" s="129">
        <f t="shared" si="138"/>
        <v>0</v>
      </c>
      <c r="O735" s="188">
        <f t="shared" si="139"/>
        <v>60399040.81702809</v>
      </c>
      <c r="P735">
        <f t="shared" si="140"/>
        <v>0</v>
      </c>
      <c r="Q735" s="120">
        <f t="shared" si="143"/>
        <v>78934292.516305223</v>
      </c>
      <c r="R735" s="129">
        <f t="shared" si="141"/>
        <v>0</v>
      </c>
    </row>
    <row r="736" spans="2:18" x14ac:dyDescent="0.3">
      <c r="B736" s="157">
        <v>559</v>
      </c>
      <c r="C736" s="170">
        <f t="shared" si="142"/>
        <v>74640000</v>
      </c>
      <c r="D736">
        <f t="shared" si="128"/>
        <v>3.7274181215846046E-8</v>
      </c>
      <c r="E736" s="120">
        <f t="shared" si="129"/>
        <v>0</v>
      </c>
      <c r="F736">
        <f t="shared" si="130"/>
        <v>0</v>
      </c>
      <c r="G736" s="188">
        <f t="shared" si="131"/>
        <v>41863789.117750973</v>
      </c>
      <c r="H736">
        <f t="shared" si="132"/>
        <v>0</v>
      </c>
      <c r="I736" s="120">
        <f t="shared" si="133"/>
        <v>97469544.215582341</v>
      </c>
      <c r="J736" s="129">
        <f t="shared" si="134"/>
        <v>0</v>
      </c>
      <c r="K736" s="188">
        <f t="shared" si="135"/>
        <v>51131414.967389531</v>
      </c>
      <c r="L736">
        <f t="shared" si="136"/>
        <v>0</v>
      </c>
      <c r="M736" s="120">
        <f t="shared" si="137"/>
        <v>88201918.365943789</v>
      </c>
      <c r="N736" s="129">
        <f t="shared" si="138"/>
        <v>0</v>
      </c>
      <c r="O736" s="188">
        <f t="shared" si="139"/>
        <v>60399040.81702809</v>
      </c>
      <c r="P736">
        <f t="shared" si="140"/>
        <v>0</v>
      </c>
      <c r="Q736" s="120">
        <f t="shared" si="143"/>
        <v>78934292.516305223</v>
      </c>
      <c r="R736" s="129">
        <f t="shared" si="141"/>
        <v>0</v>
      </c>
    </row>
    <row r="737" spans="2:18" x14ac:dyDescent="0.3">
      <c r="B737" s="157">
        <v>560</v>
      </c>
      <c r="C737" s="170">
        <f t="shared" si="142"/>
        <v>74720000</v>
      </c>
      <c r="D737">
        <f t="shared" si="128"/>
        <v>3.7100531490643347E-8</v>
      </c>
      <c r="E737" s="120">
        <f t="shared" si="129"/>
        <v>0</v>
      </c>
      <c r="F737">
        <f t="shared" si="130"/>
        <v>0</v>
      </c>
      <c r="G737" s="188">
        <f t="shared" si="131"/>
        <v>41863789.117750973</v>
      </c>
      <c r="H737">
        <f t="shared" si="132"/>
        <v>0</v>
      </c>
      <c r="I737" s="120">
        <f t="shared" si="133"/>
        <v>97469544.215582341</v>
      </c>
      <c r="J737" s="129">
        <f t="shared" si="134"/>
        <v>0</v>
      </c>
      <c r="K737" s="188">
        <f t="shared" si="135"/>
        <v>51131414.967389531</v>
      </c>
      <c r="L737">
        <f t="shared" si="136"/>
        <v>0</v>
      </c>
      <c r="M737" s="120">
        <f t="shared" si="137"/>
        <v>88201918.365943789</v>
      </c>
      <c r="N737" s="129">
        <f t="shared" si="138"/>
        <v>0</v>
      </c>
      <c r="O737" s="188">
        <f t="shared" si="139"/>
        <v>60399040.81702809</v>
      </c>
      <c r="P737">
        <f t="shared" si="140"/>
        <v>0</v>
      </c>
      <c r="Q737" s="120">
        <f t="shared" si="143"/>
        <v>78934292.516305223</v>
      </c>
      <c r="R737" s="129">
        <f t="shared" si="141"/>
        <v>0</v>
      </c>
    </row>
    <row r="738" spans="2:18" x14ac:dyDescent="0.3">
      <c r="B738" s="157">
        <v>561</v>
      </c>
      <c r="C738" s="170">
        <f t="shared" si="142"/>
        <v>74800000</v>
      </c>
      <c r="D738">
        <f t="shared" si="128"/>
        <v>3.6924939189911085E-8</v>
      </c>
      <c r="E738" s="120">
        <f t="shared" si="129"/>
        <v>0</v>
      </c>
      <c r="F738">
        <f t="shared" si="130"/>
        <v>0</v>
      </c>
      <c r="G738" s="188">
        <f t="shared" si="131"/>
        <v>41863789.117750973</v>
      </c>
      <c r="H738">
        <f t="shared" si="132"/>
        <v>0</v>
      </c>
      <c r="I738" s="120">
        <f t="shared" si="133"/>
        <v>97469544.215582341</v>
      </c>
      <c r="J738" s="129">
        <f t="shared" si="134"/>
        <v>0</v>
      </c>
      <c r="K738" s="188">
        <f t="shared" si="135"/>
        <v>51131414.967389531</v>
      </c>
      <c r="L738">
        <f t="shared" si="136"/>
        <v>0</v>
      </c>
      <c r="M738" s="120">
        <f t="shared" si="137"/>
        <v>88201918.365943789</v>
      </c>
      <c r="N738" s="129">
        <f t="shared" si="138"/>
        <v>0</v>
      </c>
      <c r="O738" s="188">
        <f t="shared" si="139"/>
        <v>60399040.81702809</v>
      </c>
      <c r="P738">
        <f t="shared" si="140"/>
        <v>0</v>
      </c>
      <c r="Q738" s="120">
        <f t="shared" si="143"/>
        <v>78934292.516305223</v>
      </c>
      <c r="R738" s="129">
        <f t="shared" si="141"/>
        <v>0</v>
      </c>
    </row>
    <row r="739" spans="2:18" x14ac:dyDescent="0.3">
      <c r="B739" s="157">
        <v>562</v>
      </c>
      <c r="C739" s="170">
        <f t="shared" si="142"/>
        <v>74880000</v>
      </c>
      <c r="D739">
        <f t="shared" si="128"/>
        <v>3.6747439613201531E-8</v>
      </c>
      <c r="E739" s="120">
        <f t="shared" si="129"/>
        <v>0</v>
      </c>
      <c r="F739">
        <f t="shared" si="130"/>
        <v>0</v>
      </c>
      <c r="G739" s="188">
        <f t="shared" si="131"/>
        <v>41863789.117750973</v>
      </c>
      <c r="H739">
        <f t="shared" si="132"/>
        <v>0</v>
      </c>
      <c r="I739" s="120">
        <f t="shared" si="133"/>
        <v>97469544.215582341</v>
      </c>
      <c r="J739" s="129">
        <f t="shared" si="134"/>
        <v>0</v>
      </c>
      <c r="K739" s="188">
        <f t="shared" si="135"/>
        <v>51131414.967389531</v>
      </c>
      <c r="L739">
        <f t="shared" si="136"/>
        <v>0</v>
      </c>
      <c r="M739" s="120">
        <f t="shared" si="137"/>
        <v>88201918.365943789</v>
      </c>
      <c r="N739" s="129">
        <f t="shared" si="138"/>
        <v>0</v>
      </c>
      <c r="O739" s="188">
        <f t="shared" si="139"/>
        <v>60399040.81702809</v>
      </c>
      <c r="P739">
        <f t="shared" si="140"/>
        <v>0</v>
      </c>
      <c r="Q739" s="120">
        <f t="shared" si="143"/>
        <v>78934292.516305223</v>
      </c>
      <c r="R739" s="129">
        <f t="shared" si="141"/>
        <v>0</v>
      </c>
    </row>
    <row r="740" spans="2:18" x14ac:dyDescent="0.3">
      <c r="B740" s="157">
        <v>563</v>
      </c>
      <c r="C740" s="170">
        <f t="shared" si="142"/>
        <v>74960000</v>
      </c>
      <c r="D740">
        <f t="shared" si="128"/>
        <v>3.6568068317017826E-8</v>
      </c>
      <c r="E740" s="120">
        <f t="shared" si="129"/>
        <v>0</v>
      </c>
      <c r="F740">
        <f t="shared" si="130"/>
        <v>0</v>
      </c>
      <c r="G740" s="188">
        <f t="shared" si="131"/>
        <v>41863789.117750973</v>
      </c>
      <c r="H740">
        <f t="shared" si="132"/>
        <v>0</v>
      </c>
      <c r="I740" s="120">
        <f t="shared" si="133"/>
        <v>97469544.215582341</v>
      </c>
      <c r="J740" s="129">
        <f t="shared" si="134"/>
        <v>0</v>
      </c>
      <c r="K740" s="188">
        <f t="shared" si="135"/>
        <v>51131414.967389531</v>
      </c>
      <c r="L740">
        <f t="shared" si="136"/>
        <v>0</v>
      </c>
      <c r="M740" s="120">
        <f t="shared" si="137"/>
        <v>88201918.365943789</v>
      </c>
      <c r="N740" s="129">
        <f t="shared" si="138"/>
        <v>0</v>
      </c>
      <c r="O740" s="188">
        <f t="shared" si="139"/>
        <v>60399040.81702809</v>
      </c>
      <c r="P740">
        <f t="shared" si="140"/>
        <v>0</v>
      </c>
      <c r="Q740" s="120">
        <f t="shared" si="143"/>
        <v>78934292.516305223</v>
      </c>
      <c r="R740" s="129">
        <f t="shared" si="141"/>
        <v>0</v>
      </c>
    </row>
    <row r="741" spans="2:18" x14ac:dyDescent="0.3">
      <c r="B741" s="157">
        <v>564</v>
      </c>
      <c r="C741" s="170">
        <f t="shared" si="142"/>
        <v>75040000</v>
      </c>
      <c r="D741">
        <f t="shared" si="128"/>
        <v>3.6386861103006968E-8</v>
      </c>
      <c r="E741" s="120">
        <f t="shared" si="129"/>
        <v>0</v>
      </c>
      <c r="F741">
        <f t="shared" si="130"/>
        <v>0</v>
      </c>
      <c r="G741" s="188">
        <f t="shared" si="131"/>
        <v>41863789.117750973</v>
      </c>
      <c r="H741">
        <f t="shared" si="132"/>
        <v>0</v>
      </c>
      <c r="I741" s="120">
        <f t="shared" si="133"/>
        <v>97469544.215582341</v>
      </c>
      <c r="J741" s="129">
        <f t="shared" si="134"/>
        <v>0</v>
      </c>
      <c r="K741" s="188">
        <f t="shared" si="135"/>
        <v>51131414.967389531</v>
      </c>
      <c r="L741">
        <f t="shared" si="136"/>
        <v>0</v>
      </c>
      <c r="M741" s="120">
        <f t="shared" si="137"/>
        <v>88201918.365943789</v>
      </c>
      <c r="N741" s="129">
        <f t="shared" si="138"/>
        <v>0</v>
      </c>
      <c r="O741" s="188">
        <f t="shared" si="139"/>
        <v>60399040.81702809</v>
      </c>
      <c r="P741">
        <f t="shared" si="140"/>
        <v>0</v>
      </c>
      <c r="Q741" s="120">
        <f t="shared" si="143"/>
        <v>78934292.516305223</v>
      </c>
      <c r="R741" s="129">
        <f t="shared" si="141"/>
        <v>0</v>
      </c>
    </row>
    <row r="742" spans="2:18" x14ac:dyDescent="0.3">
      <c r="B742" s="157">
        <v>565</v>
      </c>
      <c r="C742" s="170">
        <f t="shared" si="142"/>
        <v>75120000</v>
      </c>
      <c r="D742">
        <f t="shared" si="128"/>
        <v>3.6203854006118931E-8</v>
      </c>
      <c r="E742" s="120">
        <f t="shared" si="129"/>
        <v>0</v>
      </c>
      <c r="F742">
        <f t="shared" si="130"/>
        <v>0</v>
      </c>
      <c r="G742" s="188">
        <f t="shared" si="131"/>
        <v>41863789.117750973</v>
      </c>
      <c r="H742">
        <f t="shared" si="132"/>
        <v>0</v>
      </c>
      <c r="I742" s="120">
        <f t="shared" si="133"/>
        <v>97469544.215582341</v>
      </c>
      <c r="J742" s="129">
        <f t="shared" si="134"/>
        <v>0</v>
      </c>
      <c r="K742" s="188">
        <f t="shared" si="135"/>
        <v>51131414.967389531</v>
      </c>
      <c r="L742">
        <f t="shared" si="136"/>
        <v>0</v>
      </c>
      <c r="M742" s="120">
        <f t="shared" si="137"/>
        <v>88201918.365943789</v>
      </c>
      <c r="N742" s="129">
        <f t="shared" si="138"/>
        <v>0</v>
      </c>
      <c r="O742" s="188">
        <f t="shared" si="139"/>
        <v>60399040.81702809</v>
      </c>
      <c r="P742">
        <f t="shared" si="140"/>
        <v>0</v>
      </c>
      <c r="Q742" s="120">
        <f t="shared" si="143"/>
        <v>78934292.516305223</v>
      </c>
      <c r="R742" s="129">
        <f t="shared" si="141"/>
        <v>0</v>
      </c>
    </row>
    <row r="743" spans="2:18" x14ac:dyDescent="0.3">
      <c r="B743" s="157">
        <v>566</v>
      </c>
      <c r="C743" s="170">
        <f t="shared" si="142"/>
        <v>75200000</v>
      </c>
      <c r="D743">
        <f t="shared" si="128"/>
        <v>3.6019083282737225E-8</v>
      </c>
      <c r="E743" s="120">
        <f t="shared" si="129"/>
        <v>0</v>
      </c>
      <c r="F743">
        <f t="shared" si="130"/>
        <v>0</v>
      </c>
      <c r="G743" s="188">
        <f t="shared" si="131"/>
        <v>41863789.117750973</v>
      </c>
      <c r="H743">
        <f t="shared" si="132"/>
        <v>0</v>
      </c>
      <c r="I743" s="120">
        <f t="shared" si="133"/>
        <v>97469544.215582341</v>
      </c>
      <c r="J743" s="129">
        <f t="shared" si="134"/>
        <v>0</v>
      </c>
      <c r="K743" s="188">
        <f t="shared" si="135"/>
        <v>51131414.967389531</v>
      </c>
      <c r="L743">
        <f t="shared" si="136"/>
        <v>0</v>
      </c>
      <c r="M743" s="120">
        <f t="shared" si="137"/>
        <v>88201918.365943789</v>
      </c>
      <c r="N743" s="129">
        <f t="shared" si="138"/>
        <v>0</v>
      </c>
      <c r="O743" s="188">
        <f t="shared" si="139"/>
        <v>60399040.81702809</v>
      </c>
      <c r="P743">
        <f t="shared" si="140"/>
        <v>0</v>
      </c>
      <c r="Q743" s="120">
        <f t="shared" si="143"/>
        <v>78934292.516305223</v>
      </c>
      <c r="R743" s="129">
        <f t="shared" si="141"/>
        <v>0</v>
      </c>
    </row>
    <row r="744" spans="2:18" x14ac:dyDescent="0.3">
      <c r="B744" s="157">
        <v>567</v>
      </c>
      <c r="C744" s="170">
        <f t="shared" si="142"/>
        <v>75280000</v>
      </c>
      <c r="D744">
        <f t="shared" si="128"/>
        <v>3.5832585398786471E-8</v>
      </c>
      <c r="E744" s="120">
        <f t="shared" si="129"/>
        <v>0</v>
      </c>
      <c r="F744">
        <f t="shared" si="130"/>
        <v>0</v>
      </c>
      <c r="G744" s="188">
        <f t="shared" si="131"/>
        <v>41863789.117750973</v>
      </c>
      <c r="H744">
        <f t="shared" si="132"/>
        <v>0</v>
      </c>
      <c r="I744" s="120">
        <f t="shared" si="133"/>
        <v>97469544.215582341</v>
      </c>
      <c r="J744" s="129">
        <f t="shared" si="134"/>
        <v>0</v>
      </c>
      <c r="K744" s="188">
        <f t="shared" si="135"/>
        <v>51131414.967389531</v>
      </c>
      <c r="L744">
        <f t="shared" si="136"/>
        <v>0</v>
      </c>
      <c r="M744" s="120">
        <f t="shared" si="137"/>
        <v>88201918.365943789</v>
      </c>
      <c r="N744" s="129">
        <f t="shared" si="138"/>
        <v>0</v>
      </c>
      <c r="O744" s="188">
        <f t="shared" si="139"/>
        <v>60399040.81702809</v>
      </c>
      <c r="P744">
        <f t="shared" si="140"/>
        <v>0</v>
      </c>
      <c r="Q744" s="120">
        <f t="shared" si="143"/>
        <v>78934292.516305223</v>
      </c>
      <c r="R744" s="129">
        <f t="shared" si="141"/>
        <v>0</v>
      </c>
    </row>
    <row r="745" spans="2:18" x14ac:dyDescent="0.3">
      <c r="B745" s="157">
        <v>568</v>
      </c>
      <c r="C745" s="170">
        <f t="shared" si="142"/>
        <v>75360000</v>
      </c>
      <c r="D745">
        <f t="shared" si="128"/>
        <v>3.5644397017822389E-8</v>
      </c>
      <c r="E745" s="120">
        <f t="shared" si="129"/>
        <v>0</v>
      </c>
      <c r="F745">
        <f t="shared" si="130"/>
        <v>0</v>
      </c>
      <c r="G745" s="188">
        <f t="shared" si="131"/>
        <v>41863789.117750973</v>
      </c>
      <c r="H745">
        <f t="shared" si="132"/>
        <v>0</v>
      </c>
      <c r="I745" s="120">
        <f t="shared" si="133"/>
        <v>97469544.215582341</v>
      </c>
      <c r="J745" s="129">
        <f t="shared" si="134"/>
        <v>0</v>
      </c>
      <c r="K745" s="188">
        <f t="shared" si="135"/>
        <v>51131414.967389531</v>
      </c>
      <c r="L745">
        <f t="shared" si="136"/>
        <v>0</v>
      </c>
      <c r="M745" s="120">
        <f t="shared" si="137"/>
        <v>88201918.365943789</v>
      </c>
      <c r="N745" s="129">
        <f t="shared" si="138"/>
        <v>0</v>
      </c>
      <c r="O745" s="188">
        <f t="shared" si="139"/>
        <v>60399040.81702809</v>
      </c>
      <c r="P745">
        <f t="shared" si="140"/>
        <v>0</v>
      </c>
      <c r="Q745" s="120">
        <f t="shared" si="143"/>
        <v>78934292.516305223</v>
      </c>
      <c r="R745" s="129">
        <f t="shared" si="141"/>
        <v>0</v>
      </c>
    </row>
    <row r="746" spans="2:18" x14ac:dyDescent="0.3">
      <c r="B746" s="157">
        <v>569</v>
      </c>
      <c r="C746" s="170">
        <f t="shared" si="142"/>
        <v>75440000</v>
      </c>
      <c r="D746">
        <f t="shared" si="128"/>
        <v>3.5454554989109515E-8</v>
      </c>
      <c r="E746" s="120">
        <f t="shared" si="129"/>
        <v>0</v>
      </c>
      <c r="F746">
        <f t="shared" si="130"/>
        <v>0</v>
      </c>
      <c r="G746" s="188">
        <f t="shared" si="131"/>
        <v>41863789.117750973</v>
      </c>
      <c r="H746">
        <f t="shared" si="132"/>
        <v>0</v>
      </c>
      <c r="I746" s="120">
        <f t="shared" si="133"/>
        <v>97469544.215582341</v>
      </c>
      <c r="J746" s="129">
        <f t="shared" si="134"/>
        <v>0</v>
      </c>
      <c r="K746" s="188">
        <f t="shared" si="135"/>
        <v>51131414.967389531</v>
      </c>
      <c r="L746">
        <f t="shared" si="136"/>
        <v>0</v>
      </c>
      <c r="M746" s="120">
        <f t="shared" si="137"/>
        <v>88201918.365943789</v>
      </c>
      <c r="N746" s="129">
        <f t="shared" si="138"/>
        <v>0</v>
      </c>
      <c r="O746" s="188">
        <f t="shared" si="139"/>
        <v>60399040.81702809</v>
      </c>
      <c r="P746">
        <f t="shared" si="140"/>
        <v>0</v>
      </c>
      <c r="Q746" s="120">
        <f t="shared" si="143"/>
        <v>78934292.516305223</v>
      </c>
      <c r="R746" s="129">
        <f t="shared" si="141"/>
        <v>0</v>
      </c>
    </row>
    <row r="747" spans="2:18" x14ac:dyDescent="0.3">
      <c r="B747" s="157">
        <v>570</v>
      </c>
      <c r="C747" s="170">
        <f t="shared" si="142"/>
        <v>75520000</v>
      </c>
      <c r="D747">
        <f t="shared" si="128"/>
        <v>3.5263096335692108E-8</v>
      </c>
      <c r="E747" s="120">
        <f t="shared" si="129"/>
        <v>0</v>
      </c>
      <c r="F747">
        <f t="shared" si="130"/>
        <v>0</v>
      </c>
      <c r="G747" s="188">
        <f t="shared" si="131"/>
        <v>41863789.117750973</v>
      </c>
      <c r="H747">
        <f t="shared" si="132"/>
        <v>0</v>
      </c>
      <c r="I747" s="120">
        <f t="shared" si="133"/>
        <v>97469544.215582341</v>
      </c>
      <c r="J747" s="129">
        <f t="shared" si="134"/>
        <v>0</v>
      </c>
      <c r="K747" s="188">
        <f t="shared" si="135"/>
        <v>51131414.967389531</v>
      </c>
      <c r="L747">
        <f t="shared" si="136"/>
        <v>0</v>
      </c>
      <c r="M747" s="120">
        <f t="shared" si="137"/>
        <v>88201918.365943789</v>
      </c>
      <c r="N747" s="129">
        <f t="shared" si="138"/>
        <v>0</v>
      </c>
      <c r="O747" s="188">
        <f t="shared" si="139"/>
        <v>60399040.81702809</v>
      </c>
      <c r="P747">
        <f t="shared" si="140"/>
        <v>0</v>
      </c>
      <c r="Q747" s="120">
        <f t="shared" si="143"/>
        <v>78934292.516305223</v>
      </c>
      <c r="R747" s="129">
        <f t="shared" si="141"/>
        <v>0</v>
      </c>
    </row>
    <row r="748" spans="2:18" x14ac:dyDescent="0.3">
      <c r="B748" s="157">
        <v>571</v>
      </c>
      <c r="C748" s="170">
        <f t="shared" si="142"/>
        <v>75600000</v>
      </c>
      <c r="D748">
        <f t="shared" si="128"/>
        <v>3.5070058242463599E-8</v>
      </c>
      <c r="E748" s="120">
        <f t="shared" si="129"/>
        <v>0</v>
      </c>
      <c r="F748">
        <f t="shared" si="130"/>
        <v>0</v>
      </c>
      <c r="G748" s="188">
        <f t="shared" si="131"/>
        <v>41863789.117750973</v>
      </c>
      <c r="H748">
        <f t="shared" si="132"/>
        <v>0</v>
      </c>
      <c r="I748" s="120">
        <f t="shared" si="133"/>
        <v>97469544.215582341</v>
      </c>
      <c r="J748" s="129">
        <f t="shared" si="134"/>
        <v>0</v>
      </c>
      <c r="K748" s="188">
        <f t="shared" si="135"/>
        <v>51131414.967389531</v>
      </c>
      <c r="L748">
        <f t="shared" si="136"/>
        <v>0</v>
      </c>
      <c r="M748" s="120">
        <f t="shared" si="137"/>
        <v>88201918.365943789</v>
      </c>
      <c r="N748" s="129">
        <f t="shared" si="138"/>
        <v>0</v>
      </c>
      <c r="O748" s="188">
        <f t="shared" si="139"/>
        <v>60399040.81702809</v>
      </c>
      <c r="P748">
        <f t="shared" si="140"/>
        <v>0</v>
      </c>
      <c r="Q748" s="120">
        <f t="shared" si="143"/>
        <v>78934292.516305223</v>
      </c>
      <c r="R748" s="129">
        <f t="shared" si="141"/>
        <v>0</v>
      </c>
    </row>
    <row r="749" spans="2:18" x14ac:dyDescent="0.3">
      <c r="B749" s="157">
        <v>572</v>
      </c>
      <c r="C749" s="170">
        <f t="shared" si="142"/>
        <v>75680000</v>
      </c>
      <c r="D749">
        <f t="shared" si="128"/>
        <v>3.4875478044239856E-8</v>
      </c>
      <c r="E749" s="120">
        <f t="shared" si="129"/>
        <v>0</v>
      </c>
      <c r="F749">
        <f t="shared" si="130"/>
        <v>0</v>
      </c>
      <c r="G749" s="188">
        <f t="shared" si="131"/>
        <v>41863789.117750973</v>
      </c>
      <c r="H749">
        <f t="shared" si="132"/>
        <v>0</v>
      </c>
      <c r="I749" s="120">
        <f t="shared" si="133"/>
        <v>97469544.215582341</v>
      </c>
      <c r="J749" s="129">
        <f t="shared" si="134"/>
        <v>0</v>
      </c>
      <c r="K749" s="188">
        <f t="shared" si="135"/>
        <v>51131414.967389531</v>
      </c>
      <c r="L749">
        <f t="shared" si="136"/>
        <v>0</v>
      </c>
      <c r="M749" s="120">
        <f t="shared" si="137"/>
        <v>88201918.365943789</v>
      </c>
      <c r="N749" s="129">
        <f t="shared" si="138"/>
        <v>0</v>
      </c>
      <c r="O749" s="188">
        <f t="shared" si="139"/>
        <v>60399040.81702809</v>
      </c>
      <c r="P749">
        <f t="shared" si="140"/>
        <v>0</v>
      </c>
      <c r="Q749" s="120">
        <f t="shared" si="143"/>
        <v>78934292.516305223</v>
      </c>
      <c r="R749" s="129">
        <f t="shared" si="141"/>
        <v>0</v>
      </c>
    </row>
    <row r="750" spans="2:18" x14ac:dyDescent="0.3">
      <c r="B750" s="157">
        <v>573</v>
      </c>
      <c r="C750" s="170">
        <f t="shared" si="142"/>
        <v>75760000</v>
      </c>
      <c r="D750">
        <f t="shared" si="128"/>
        <v>3.4679393213841592E-8</v>
      </c>
      <c r="E750" s="120">
        <f t="shared" si="129"/>
        <v>0</v>
      </c>
      <c r="F750">
        <f t="shared" si="130"/>
        <v>0</v>
      </c>
      <c r="G750" s="188">
        <f t="shared" si="131"/>
        <v>41863789.117750973</v>
      </c>
      <c r="H750">
        <f t="shared" si="132"/>
        <v>0</v>
      </c>
      <c r="I750" s="120">
        <f t="shared" si="133"/>
        <v>97469544.215582341</v>
      </c>
      <c r="J750" s="129">
        <f t="shared" si="134"/>
        <v>0</v>
      </c>
      <c r="K750" s="188">
        <f t="shared" si="135"/>
        <v>51131414.967389531</v>
      </c>
      <c r="L750">
        <f t="shared" si="136"/>
        <v>0</v>
      </c>
      <c r="M750" s="120">
        <f t="shared" si="137"/>
        <v>88201918.365943789</v>
      </c>
      <c r="N750" s="129">
        <f t="shared" si="138"/>
        <v>0</v>
      </c>
      <c r="O750" s="188">
        <f t="shared" si="139"/>
        <v>60399040.81702809</v>
      </c>
      <c r="P750">
        <f t="shared" si="140"/>
        <v>0</v>
      </c>
      <c r="Q750" s="120">
        <f t="shared" si="143"/>
        <v>78934292.516305223</v>
      </c>
      <c r="R750" s="129">
        <f t="shared" si="141"/>
        <v>0</v>
      </c>
    </row>
    <row r="751" spans="2:18" x14ac:dyDescent="0.3">
      <c r="B751" s="157">
        <v>574</v>
      </c>
      <c r="C751" s="170">
        <f t="shared" si="142"/>
        <v>75840000</v>
      </c>
      <c r="D751">
        <f t="shared" si="128"/>
        <v>3.4481841350191203E-8</v>
      </c>
      <c r="E751" s="120">
        <f t="shared" si="129"/>
        <v>0</v>
      </c>
      <c r="F751">
        <f t="shared" si="130"/>
        <v>0</v>
      </c>
      <c r="G751" s="188">
        <f t="shared" si="131"/>
        <v>41863789.117750973</v>
      </c>
      <c r="H751">
        <f t="shared" si="132"/>
        <v>0</v>
      </c>
      <c r="I751" s="120">
        <f t="shared" si="133"/>
        <v>97469544.215582341</v>
      </c>
      <c r="J751" s="129">
        <f t="shared" si="134"/>
        <v>0</v>
      </c>
      <c r="K751" s="188">
        <f t="shared" si="135"/>
        <v>51131414.967389531</v>
      </c>
      <c r="L751">
        <f t="shared" si="136"/>
        <v>0</v>
      </c>
      <c r="M751" s="120">
        <f t="shared" si="137"/>
        <v>88201918.365943789</v>
      </c>
      <c r="N751" s="129">
        <f t="shared" si="138"/>
        <v>0</v>
      </c>
      <c r="O751" s="188">
        <f t="shared" si="139"/>
        <v>60399040.81702809</v>
      </c>
      <c r="P751">
        <f t="shared" si="140"/>
        <v>0</v>
      </c>
      <c r="Q751" s="120">
        <f t="shared" si="143"/>
        <v>78934292.516305223</v>
      </c>
      <c r="R751" s="129">
        <f t="shared" si="141"/>
        <v>0</v>
      </c>
    </row>
    <row r="752" spans="2:18" x14ac:dyDescent="0.3">
      <c r="B752" s="157">
        <v>575</v>
      </c>
      <c r="C752" s="170">
        <f t="shared" si="142"/>
        <v>75920000</v>
      </c>
      <c r="D752">
        <f t="shared" si="128"/>
        <v>3.4282860166429254E-8</v>
      </c>
      <c r="E752" s="120">
        <f t="shared" si="129"/>
        <v>0</v>
      </c>
      <c r="F752">
        <f t="shared" si="130"/>
        <v>0</v>
      </c>
      <c r="G752" s="188">
        <f t="shared" si="131"/>
        <v>41863789.117750973</v>
      </c>
      <c r="H752">
        <f t="shared" si="132"/>
        <v>0</v>
      </c>
      <c r="I752" s="120">
        <f t="shared" si="133"/>
        <v>97469544.215582341</v>
      </c>
      <c r="J752" s="129">
        <f t="shared" si="134"/>
        <v>0</v>
      </c>
      <c r="K752" s="188">
        <f t="shared" si="135"/>
        <v>51131414.967389531</v>
      </c>
      <c r="L752">
        <f t="shared" si="136"/>
        <v>0</v>
      </c>
      <c r="M752" s="120">
        <f t="shared" si="137"/>
        <v>88201918.365943789</v>
      </c>
      <c r="N752" s="129">
        <f t="shared" si="138"/>
        <v>0</v>
      </c>
      <c r="O752" s="188">
        <f t="shared" si="139"/>
        <v>60399040.81702809</v>
      </c>
      <c r="P752">
        <f t="shared" si="140"/>
        <v>0</v>
      </c>
      <c r="Q752" s="120">
        <f t="shared" si="143"/>
        <v>78934292.516305223</v>
      </c>
      <c r="R752" s="129">
        <f t="shared" si="141"/>
        <v>0</v>
      </c>
    </row>
    <row r="753" spans="2:18" x14ac:dyDescent="0.3">
      <c r="B753" s="157">
        <v>576</v>
      </c>
      <c r="C753" s="170">
        <f t="shared" si="142"/>
        <v>76000000</v>
      </c>
      <c r="D753">
        <f t="shared" si="128"/>
        <v>3.4082487478055708E-8</v>
      </c>
      <c r="E753" s="120">
        <f t="shared" si="129"/>
        <v>0</v>
      </c>
      <c r="F753">
        <f t="shared" si="130"/>
        <v>0</v>
      </c>
      <c r="G753" s="188">
        <f t="shared" si="131"/>
        <v>41863789.117750973</v>
      </c>
      <c r="H753">
        <f t="shared" si="132"/>
        <v>0</v>
      </c>
      <c r="I753" s="120">
        <f t="shared" si="133"/>
        <v>97469544.215582341</v>
      </c>
      <c r="J753" s="129">
        <f t="shared" si="134"/>
        <v>0</v>
      </c>
      <c r="K753" s="188">
        <f t="shared" si="135"/>
        <v>51131414.967389531</v>
      </c>
      <c r="L753">
        <f t="shared" si="136"/>
        <v>0</v>
      </c>
      <c r="M753" s="120">
        <f t="shared" si="137"/>
        <v>88201918.365943789</v>
      </c>
      <c r="N753" s="129">
        <f t="shared" si="138"/>
        <v>0</v>
      </c>
      <c r="O753" s="188">
        <f t="shared" si="139"/>
        <v>60399040.81702809</v>
      </c>
      <c r="P753">
        <f t="shared" si="140"/>
        <v>0</v>
      </c>
      <c r="Q753" s="120">
        <f t="shared" si="143"/>
        <v>78934292.516305223</v>
      </c>
      <c r="R753" s="129">
        <f t="shared" si="141"/>
        <v>0</v>
      </c>
    </row>
    <row r="754" spans="2:18" x14ac:dyDescent="0.3">
      <c r="B754" s="157">
        <v>577</v>
      </c>
      <c r="C754" s="170">
        <f t="shared" si="142"/>
        <v>76080000</v>
      </c>
      <c r="D754">
        <f t="shared" ref="D754:D817" si="144">_xlfn.NORM.DIST(C754,$C$153,$C$154,FALSE)</f>
        <v>3.3880761191101231E-8</v>
      </c>
      <c r="E754" s="120">
        <f t="shared" ref="E754:E817" si="145">$C$172</f>
        <v>0</v>
      </c>
      <c r="F754">
        <f t="shared" ref="F754:F817" si="146">IF($C$172&gt;$C$171,IF(C754&lt;$C$172,0,D754),IF(C754&gt;$C$172,0,D754))</f>
        <v>0</v>
      </c>
      <c r="G754" s="188">
        <f t="shared" ref="G754:G817" si="147">$H$177</f>
        <v>41863789.117750973</v>
      </c>
      <c r="H754">
        <f t="shared" ref="H754:H817" si="148">IF($H$177&gt;$C$171,IF(C754&lt;$H$177,0,D754),IF(C754&gt;$H$177,0,D754))</f>
        <v>0</v>
      </c>
      <c r="I754" s="120">
        <f t="shared" ref="I754:I817" si="149">$J$177</f>
        <v>97469544.215582341</v>
      </c>
      <c r="J754" s="129">
        <f t="shared" ref="J754:J817" si="150">IF($J$177&gt;$C$171,IF(C754&lt;$J$177,0,D754),IF(C754&gt;$J$177,0,D754))</f>
        <v>0</v>
      </c>
      <c r="K754" s="188">
        <f t="shared" ref="K754:K817" si="151">$L$177</f>
        <v>51131414.967389531</v>
      </c>
      <c r="L754">
        <f t="shared" ref="L754:L817" si="152">IF($L$177&gt;$C$171,IF(C754&lt;$L$177,0,D754),IF(C754&gt;$L$177,0,D754))</f>
        <v>0</v>
      </c>
      <c r="M754" s="120">
        <f t="shared" ref="M754:M817" si="153">$N$177</f>
        <v>88201918.365943789</v>
      </c>
      <c r="N754" s="129">
        <f t="shared" ref="N754:N817" si="154">IF($N$177&gt;$C$171,IF(C754&lt;$N$177,0,D754),IF(C754&gt;$N$177,0,D754))</f>
        <v>0</v>
      </c>
      <c r="O754" s="188">
        <f t="shared" ref="O754:O817" si="155">$P$177</f>
        <v>60399040.81702809</v>
      </c>
      <c r="P754">
        <f t="shared" ref="P754:P817" si="156">IF($P$177&gt;$C$171,IF(C754&lt;$P$177,0,D754),IF(C754&gt;$P$177,0,D754))</f>
        <v>0</v>
      </c>
      <c r="Q754" s="120">
        <f t="shared" si="143"/>
        <v>78934292.516305223</v>
      </c>
      <c r="R754" s="129">
        <f t="shared" ref="R754:R817" si="157">IF($R$177&gt;$C$171,IF(C754&lt;$R$177,0,D754),IF(C754&gt;$R$177,0,D754))</f>
        <v>0</v>
      </c>
    </row>
    <row r="755" spans="2:18" x14ac:dyDescent="0.3">
      <c r="B755" s="157">
        <v>578</v>
      </c>
      <c r="C755" s="170">
        <f t="shared" ref="C755:C818" si="158">C754+$C$173</f>
        <v>76160000</v>
      </c>
      <c r="D755">
        <f t="shared" si="144"/>
        <v>3.3677719290333452E-8</v>
      </c>
      <c r="E755" s="120">
        <f t="shared" si="145"/>
        <v>0</v>
      </c>
      <c r="F755">
        <f t="shared" si="146"/>
        <v>0</v>
      </c>
      <c r="G755" s="188">
        <f t="shared" si="147"/>
        <v>41863789.117750973</v>
      </c>
      <c r="H755">
        <f t="shared" si="148"/>
        <v>0</v>
      </c>
      <c r="I755" s="120">
        <f t="shared" si="149"/>
        <v>97469544.215582341</v>
      </c>
      <c r="J755" s="129">
        <f t="shared" si="150"/>
        <v>0</v>
      </c>
      <c r="K755" s="188">
        <f t="shared" si="151"/>
        <v>51131414.967389531</v>
      </c>
      <c r="L755">
        <f t="shared" si="152"/>
        <v>0</v>
      </c>
      <c r="M755" s="120">
        <f t="shared" si="153"/>
        <v>88201918.365943789</v>
      </c>
      <c r="N755" s="129">
        <f t="shared" si="154"/>
        <v>0</v>
      </c>
      <c r="O755" s="188">
        <f t="shared" si="155"/>
        <v>60399040.81702809</v>
      </c>
      <c r="P755">
        <f t="shared" si="156"/>
        <v>0</v>
      </c>
      <c r="Q755" s="120">
        <f t="shared" ref="Q755:Q818" si="159">$R$177</f>
        <v>78934292.516305223</v>
      </c>
      <c r="R755" s="129">
        <f t="shared" si="157"/>
        <v>0</v>
      </c>
    </row>
    <row r="756" spans="2:18" x14ac:dyDescent="0.3">
      <c r="B756" s="157">
        <v>579</v>
      </c>
      <c r="C756" s="170">
        <f t="shared" si="158"/>
        <v>76240000</v>
      </c>
      <c r="D756">
        <f t="shared" si="144"/>
        <v>3.3473399827503461E-8</v>
      </c>
      <c r="E756" s="120">
        <f t="shared" si="145"/>
        <v>0</v>
      </c>
      <c r="F756">
        <f t="shared" si="146"/>
        <v>0</v>
      </c>
      <c r="G756" s="188">
        <f t="shared" si="147"/>
        <v>41863789.117750973</v>
      </c>
      <c r="H756">
        <f t="shared" si="148"/>
        <v>0</v>
      </c>
      <c r="I756" s="120">
        <f t="shared" si="149"/>
        <v>97469544.215582341</v>
      </c>
      <c r="J756" s="129">
        <f t="shared" si="150"/>
        <v>0</v>
      </c>
      <c r="K756" s="188">
        <f t="shared" si="151"/>
        <v>51131414.967389531</v>
      </c>
      <c r="L756">
        <f t="shared" si="152"/>
        <v>0</v>
      </c>
      <c r="M756" s="120">
        <f t="shared" si="153"/>
        <v>88201918.365943789</v>
      </c>
      <c r="N756" s="129">
        <f t="shared" si="154"/>
        <v>0</v>
      </c>
      <c r="O756" s="188">
        <f t="shared" si="155"/>
        <v>60399040.81702809</v>
      </c>
      <c r="P756">
        <f t="shared" si="156"/>
        <v>0</v>
      </c>
      <c r="Q756" s="120">
        <f t="shared" si="159"/>
        <v>78934292.516305223</v>
      </c>
      <c r="R756" s="129">
        <f t="shared" si="157"/>
        <v>0</v>
      </c>
    </row>
    <row r="757" spans="2:18" x14ac:dyDescent="0.3">
      <c r="B757" s="157">
        <v>580</v>
      </c>
      <c r="C757" s="170">
        <f t="shared" si="158"/>
        <v>76320000</v>
      </c>
      <c r="D757">
        <f t="shared" si="144"/>
        <v>3.326784090963729E-8</v>
      </c>
      <c r="E757" s="120">
        <f t="shared" si="145"/>
        <v>0</v>
      </c>
      <c r="F757">
        <f t="shared" si="146"/>
        <v>0</v>
      </c>
      <c r="G757" s="188">
        <f t="shared" si="147"/>
        <v>41863789.117750973</v>
      </c>
      <c r="H757">
        <f t="shared" si="148"/>
        <v>0</v>
      </c>
      <c r="I757" s="120">
        <f t="shared" si="149"/>
        <v>97469544.215582341</v>
      </c>
      <c r="J757" s="129">
        <f t="shared" si="150"/>
        <v>0</v>
      </c>
      <c r="K757" s="188">
        <f t="shared" si="151"/>
        <v>51131414.967389531</v>
      </c>
      <c r="L757">
        <f t="shared" si="152"/>
        <v>0</v>
      </c>
      <c r="M757" s="120">
        <f t="shared" si="153"/>
        <v>88201918.365943789</v>
      </c>
      <c r="N757" s="129">
        <f t="shared" si="154"/>
        <v>0</v>
      </c>
      <c r="O757" s="188">
        <f t="shared" si="155"/>
        <v>60399040.81702809</v>
      </c>
      <c r="P757">
        <f t="shared" si="156"/>
        <v>0</v>
      </c>
      <c r="Q757" s="120">
        <f t="shared" si="159"/>
        <v>78934292.516305223</v>
      </c>
      <c r="R757" s="129">
        <f t="shared" si="157"/>
        <v>0</v>
      </c>
    </row>
    <row r="758" spans="2:18" x14ac:dyDescent="0.3">
      <c r="B758" s="157">
        <v>581</v>
      </c>
      <c r="C758" s="170">
        <f t="shared" si="158"/>
        <v>76400000</v>
      </c>
      <c r="D758">
        <f t="shared" si="144"/>
        <v>3.3061080687377593E-8</v>
      </c>
      <c r="E758" s="120">
        <f t="shared" si="145"/>
        <v>0</v>
      </c>
      <c r="F758">
        <f t="shared" si="146"/>
        <v>0</v>
      </c>
      <c r="G758" s="188">
        <f t="shared" si="147"/>
        <v>41863789.117750973</v>
      </c>
      <c r="H758">
        <f t="shared" si="148"/>
        <v>0</v>
      </c>
      <c r="I758" s="120">
        <f t="shared" si="149"/>
        <v>97469544.215582341</v>
      </c>
      <c r="J758" s="129">
        <f t="shared" si="150"/>
        <v>0</v>
      </c>
      <c r="K758" s="188">
        <f t="shared" si="151"/>
        <v>51131414.967389531</v>
      </c>
      <c r="L758">
        <f t="shared" si="152"/>
        <v>0</v>
      </c>
      <c r="M758" s="120">
        <f t="shared" si="153"/>
        <v>88201918.365943789</v>
      </c>
      <c r="N758" s="129">
        <f t="shared" si="154"/>
        <v>0</v>
      </c>
      <c r="O758" s="188">
        <f t="shared" si="155"/>
        <v>60399040.81702809</v>
      </c>
      <c r="P758">
        <f t="shared" si="156"/>
        <v>0</v>
      </c>
      <c r="Q758" s="120">
        <f t="shared" si="159"/>
        <v>78934292.516305223</v>
      </c>
      <c r="R758" s="129">
        <f t="shared" si="157"/>
        <v>0</v>
      </c>
    </row>
    <row r="759" spans="2:18" x14ac:dyDescent="0.3">
      <c r="B759" s="157">
        <v>582</v>
      </c>
      <c r="C759" s="170">
        <f t="shared" si="158"/>
        <v>76480000</v>
      </c>
      <c r="D759">
        <f t="shared" si="144"/>
        <v>3.2853157343380199E-8</v>
      </c>
      <c r="E759" s="120">
        <f t="shared" si="145"/>
        <v>0</v>
      </c>
      <c r="F759">
        <f t="shared" si="146"/>
        <v>0</v>
      </c>
      <c r="G759" s="188">
        <f t="shared" si="147"/>
        <v>41863789.117750973</v>
      </c>
      <c r="H759">
        <f t="shared" si="148"/>
        <v>0</v>
      </c>
      <c r="I759" s="120">
        <f t="shared" si="149"/>
        <v>97469544.215582341</v>
      </c>
      <c r="J759" s="129">
        <f t="shared" si="150"/>
        <v>0</v>
      </c>
      <c r="K759" s="188">
        <f t="shared" si="151"/>
        <v>51131414.967389531</v>
      </c>
      <c r="L759">
        <f t="shared" si="152"/>
        <v>0</v>
      </c>
      <c r="M759" s="120">
        <f t="shared" si="153"/>
        <v>88201918.365943789</v>
      </c>
      <c r="N759" s="129">
        <f t="shared" si="154"/>
        <v>0</v>
      </c>
      <c r="O759" s="188">
        <f t="shared" si="155"/>
        <v>60399040.81702809</v>
      </c>
      <c r="P759">
        <f t="shared" si="156"/>
        <v>0</v>
      </c>
      <c r="Q759" s="120">
        <f t="shared" si="159"/>
        <v>78934292.516305223</v>
      </c>
      <c r="R759" s="129">
        <f t="shared" si="157"/>
        <v>0</v>
      </c>
    </row>
    <row r="760" spans="2:18" x14ac:dyDescent="0.3">
      <c r="B760" s="157">
        <v>583</v>
      </c>
      <c r="C760" s="170">
        <f t="shared" si="158"/>
        <v>76560000</v>
      </c>
      <c r="D760">
        <f t="shared" si="144"/>
        <v>3.2644109080770477E-8</v>
      </c>
      <c r="E760" s="120">
        <f t="shared" si="145"/>
        <v>0</v>
      </c>
      <c r="F760">
        <f t="shared" si="146"/>
        <v>0</v>
      </c>
      <c r="G760" s="188">
        <f t="shared" si="147"/>
        <v>41863789.117750973</v>
      </c>
      <c r="H760">
        <f t="shared" si="148"/>
        <v>0</v>
      </c>
      <c r="I760" s="120">
        <f t="shared" si="149"/>
        <v>97469544.215582341</v>
      </c>
      <c r="J760" s="129">
        <f t="shared" si="150"/>
        <v>0</v>
      </c>
      <c r="K760" s="188">
        <f t="shared" si="151"/>
        <v>51131414.967389531</v>
      </c>
      <c r="L760">
        <f t="shared" si="152"/>
        <v>0</v>
      </c>
      <c r="M760" s="120">
        <f t="shared" si="153"/>
        <v>88201918.365943789</v>
      </c>
      <c r="N760" s="129">
        <f t="shared" si="154"/>
        <v>0</v>
      </c>
      <c r="O760" s="188">
        <f t="shared" si="155"/>
        <v>60399040.81702809</v>
      </c>
      <c r="P760">
        <f t="shared" si="156"/>
        <v>0</v>
      </c>
      <c r="Q760" s="120">
        <f t="shared" si="159"/>
        <v>78934292.516305223</v>
      </c>
      <c r="R760" s="129">
        <f t="shared" si="157"/>
        <v>0</v>
      </c>
    </row>
    <row r="761" spans="2:18" x14ac:dyDescent="0.3">
      <c r="B761" s="157">
        <v>584</v>
      </c>
      <c r="C761" s="170">
        <f t="shared" si="158"/>
        <v>76640000</v>
      </c>
      <c r="D761">
        <f t="shared" si="144"/>
        <v>3.2433974111664297E-8</v>
      </c>
      <c r="E761" s="120">
        <f t="shared" si="145"/>
        <v>0</v>
      </c>
      <c r="F761">
        <f t="shared" si="146"/>
        <v>0</v>
      </c>
      <c r="G761" s="188">
        <f t="shared" si="147"/>
        <v>41863789.117750973</v>
      </c>
      <c r="H761">
        <f t="shared" si="148"/>
        <v>0</v>
      </c>
      <c r="I761" s="120">
        <f t="shared" si="149"/>
        <v>97469544.215582341</v>
      </c>
      <c r="J761" s="129">
        <f t="shared" si="150"/>
        <v>0</v>
      </c>
      <c r="K761" s="188">
        <f t="shared" si="151"/>
        <v>51131414.967389531</v>
      </c>
      <c r="L761">
        <f t="shared" si="152"/>
        <v>0</v>
      </c>
      <c r="M761" s="120">
        <f t="shared" si="153"/>
        <v>88201918.365943789</v>
      </c>
      <c r="N761" s="129">
        <f t="shared" si="154"/>
        <v>0</v>
      </c>
      <c r="O761" s="188">
        <f t="shared" si="155"/>
        <v>60399040.81702809</v>
      </c>
      <c r="P761">
        <f t="shared" si="156"/>
        <v>0</v>
      </c>
      <c r="Q761" s="120">
        <f t="shared" si="159"/>
        <v>78934292.516305223</v>
      </c>
      <c r="R761" s="129">
        <f t="shared" si="157"/>
        <v>0</v>
      </c>
    </row>
    <row r="762" spans="2:18" x14ac:dyDescent="0.3">
      <c r="B762" s="157">
        <v>585</v>
      </c>
      <c r="C762" s="170">
        <f t="shared" si="158"/>
        <v>76720000</v>
      </c>
      <c r="D762">
        <f t="shared" si="144"/>
        <v>3.2222790645758241E-8</v>
      </c>
      <c r="E762" s="120">
        <f t="shared" si="145"/>
        <v>0</v>
      </c>
      <c r="F762">
        <f t="shared" si="146"/>
        <v>0</v>
      </c>
      <c r="G762" s="188">
        <f t="shared" si="147"/>
        <v>41863789.117750973</v>
      </c>
      <c r="H762">
        <f t="shared" si="148"/>
        <v>0</v>
      </c>
      <c r="I762" s="120">
        <f t="shared" si="149"/>
        <v>97469544.215582341</v>
      </c>
      <c r="J762" s="129">
        <f t="shared" si="150"/>
        <v>0</v>
      </c>
      <c r="K762" s="188">
        <f t="shared" si="151"/>
        <v>51131414.967389531</v>
      </c>
      <c r="L762">
        <f t="shared" si="152"/>
        <v>0</v>
      </c>
      <c r="M762" s="120">
        <f t="shared" si="153"/>
        <v>88201918.365943789</v>
      </c>
      <c r="N762" s="129">
        <f t="shared" si="154"/>
        <v>0</v>
      </c>
      <c r="O762" s="188">
        <f t="shared" si="155"/>
        <v>60399040.81702809</v>
      </c>
      <c r="P762">
        <f t="shared" si="156"/>
        <v>0</v>
      </c>
      <c r="Q762" s="120">
        <f t="shared" si="159"/>
        <v>78934292.516305223</v>
      </c>
      <c r="R762" s="129">
        <f t="shared" si="157"/>
        <v>0</v>
      </c>
    </row>
    <row r="763" spans="2:18" x14ac:dyDescent="0.3">
      <c r="B763" s="157">
        <v>586</v>
      </c>
      <c r="C763" s="170">
        <f t="shared" si="158"/>
        <v>76800000</v>
      </c>
      <c r="D763">
        <f t="shared" si="144"/>
        <v>3.2010596878993748E-8</v>
      </c>
      <c r="E763" s="120">
        <f t="shared" si="145"/>
        <v>0</v>
      </c>
      <c r="F763">
        <f t="shared" si="146"/>
        <v>0</v>
      </c>
      <c r="G763" s="188">
        <f t="shared" si="147"/>
        <v>41863789.117750973</v>
      </c>
      <c r="H763">
        <f t="shared" si="148"/>
        <v>0</v>
      </c>
      <c r="I763" s="120">
        <f t="shared" si="149"/>
        <v>97469544.215582341</v>
      </c>
      <c r="J763" s="129">
        <f t="shared" si="150"/>
        <v>0</v>
      </c>
      <c r="K763" s="188">
        <f t="shared" si="151"/>
        <v>51131414.967389531</v>
      </c>
      <c r="L763">
        <f t="shared" si="152"/>
        <v>0</v>
      </c>
      <c r="M763" s="120">
        <f t="shared" si="153"/>
        <v>88201918.365943789</v>
      </c>
      <c r="N763" s="129">
        <f t="shared" si="154"/>
        <v>0</v>
      </c>
      <c r="O763" s="188">
        <f t="shared" si="155"/>
        <v>60399040.81702809</v>
      </c>
      <c r="P763">
        <f t="shared" si="156"/>
        <v>0</v>
      </c>
      <c r="Q763" s="120">
        <f t="shared" si="159"/>
        <v>78934292.516305223</v>
      </c>
      <c r="R763" s="129">
        <f t="shared" si="157"/>
        <v>0</v>
      </c>
    </row>
    <row r="764" spans="2:18" x14ac:dyDescent="0.3">
      <c r="B764" s="157">
        <v>587</v>
      </c>
      <c r="C764" s="170">
        <f t="shared" si="158"/>
        <v>76880000</v>
      </c>
      <c r="D764">
        <f t="shared" si="144"/>
        <v>3.1797430982299723E-8</v>
      </c>
      <c r="E764" s="120">
        <f t="shared" si="145"/>
        <v>0</v>
      </c>
      <c r="F764">
        <f t="shared" si="146"/>
        <v>0</v>
      </c>
      <c r="G764" s="188">
        <f t="shared" si="147"/>
        <v>41863789.117750973</v>
      </c>
      <c r="H764">
        <f t="shared" si="148"/>
        <v>0</v>
      </c>
      <c r="I764" s="120">
        <f t="shared" si="149"/>
        <v>97469544.215582341</v>
      </c>
      <c r="J764" s="129">
        <f t="shared" si="150"/>
        <v>0</v>
      </c>
      <c r="K764" s="188">
        <f t="shared" si="151"/>
        <v>51131414.967389531</v>
      </c>
      <c r="L764">
        <f t="shared" si="152"/>
        <v>0</v>
      </c>
      <c r="M764" s="120">
        <f t="shared" si="153"/>
        <v>88201918.365943789</v>
      </c>
      <c r="N764" s="129">
        <f t="shared" si="154"/>
        <v>0</v>
      </c>
      <c r="O764" s="188">
        <f t="shared" si="155"/>
        <v>60399040.81702809</v>
      </c>
      <c r="P764">
        <f t="shared" si="156"/>
        <v>0</v>
      </c>
      <c r="Q764" s="120">
        <f t="shared" si="159"/>
        <v>78934292.516305223</v>
      </c>
      <c r="R764" s="129">
        <f t="shared" si="157"/>
        <v>0</v>
      </c>
    </row>
    <row r="765" spans="2:18" x14ac:dyDescent="0.3">
      <c r="B765" s="157">
        <v>588</v>
      </c>
      <c r="C765" s="170">
        <f t="shared" si="158"/>
        <v>76960000</v>
      </c>
      <c r="D765">
        <f t="shared" si="144"/>
        <v>3.1583331090418201E-8</v>
      </c>
      <c r="E765" s="120">
        <f t="shared" si="145"/>
        <v>0</v>
      </c>
      <c r="F765">
        <f t="shared" si="146"/>
        <v>0</v>
      </c>
      <c r="G765" s="188">
        <f t="shared" si="147"/>
        <v>41863789.117750973</v>
      </c>
      <c r="H765">
        <f t="shared" si="148"/>
        <v>0</v>
      </c>
      <c r="I765" s="120">
        <f t="shared" si="149"/>
        <v>97469544.215582341</v>
      </c>
      <c r="J765" s="129">
        <f t="shared" si="150"/>
        <v>0</v>
      </c>
      <c r="K765" s="188">
        <f t="shared" si="151"/>
        <v>51131414.967389531</v>
      </c>
      <c r="L765">
        <f t="shared" si="152"/>
        <v>0</v>
      </c>
      <c r="M765" s="120">
        <f t="shared" si="153"/>
        <v>88201918.365943789</v>
      </c>
      <c r="N765" s="129">
        <f t="shared" si="154"/>
        <v>0</v>
      </c>
      <c r="O765" s="188">
        <f t="shared" si="155"/>
        <v>60399040.81702809</v>
      </c>
      <c r="P765">
        <f t="shared" si="156"/>
        <v>0</v>
      </c>
      <c r="Q765" s="120">
        <f t="shared" si="159"/>
        <v>78934292.516305223</v>
      </c>
      <c r="R765" s="129">
        <f t="shared" si="157"/>
        <v>0</v>
      </c>
    </row>
    <row r="766" spans="2:18" x14ac:dyDescent="0.3">
      <c r="B766" s="157">
        <v>589</v>
      </c>
      <c r="C766" s="170">
        <f t="shared" si="158"/>
        <v>77040000</v>
      </c>
      <c r="D766">
        <f t="shared" si="144"/>
        <v>3.1368335290817411E-8</v>
      </c>
      <c r="E766" s="120">
        <f t="shared" si="145"/>
        <v>0</v>
      </c>
      <c r="F766">
        <f t="shared" si="146"/>
        <v>0</v>
      </c>
      <c r="G766" s="188">
        <f t="shared" si="147"/>
        <v>41863789.117750973</v>
      </c>
      <c r="H766">
        <f t="shared" si="148"/>
        <v>0</v>
      </c>
      <c r="I766" s="120">
        <f t="shared" si="149"/>
        <v>97469544.215582341</v>
      </c>
      <c r="J766" s="129">
        <f t="shared" si="150"/>
        <v>0</v>
      </c>
      <c r="K766" s="188">
        <f t="shared" si="151"/>
        <v>51131414.967389531</v>
      </c>
      <c r="L766">
        <f t="shared" si="152"/>
        <v>0</v>
      </c>
      <c r="M766" s="120">
        <f t="shared" si="153"/>
        <v>88201918.365943789</v>
      </c>
      <c r="N766" s="129">
        <f t="shared" si="154"/>
        <v>0</v>
      </c>
      <c r="O766" s="188">
        <f t="shared" si="155"/>
        <v>60399040.81702809</v>
      </c>
      <c r="P766">
        <f t="shared" si="156"/>
        <v>0</v>
      </c>
      <c r="Q766" s="120">
        <f t="shared" si="159"/>
        <v>78934292.516305223</v>
      </c>
      <c r="R766" s="129">
        <f t="shared" si="157"/>
        <v>0</v>
      </c>
    </row>
    <row r="767" spans="2:18" x14ac:dyDescent="0.3">
      <c r="B767" s="157">
        <v>590</v>
      </c>
      <c r="C767" s="170">
        <f t="shared" si="158"/>
        <v>77120000</v>
      </c>
      <c r="D767">
        <f t="shared" si="144"/>
        <v>3.1152481612696602E-8</v>
      </c>
      <c r="E767" s="120">
        <f t="shared" si="145"/>
        <v>0</v>
      </c>
      <c r="F767">
        <f t="shared" si="146"/>
        <v>0</v>
      </c>
      <c r="G767" s="188">
        <f t="shared" si="147"/>
        <v>41863789.117750973</v>
      </c>
      <c r="H767">
        <f t="shared" si="148"/>
        <v>0</v>
      </c>
      <c r="I767" s="120">
        <f t="shared" si="149"/>
        <v>97469544.215582341</v>
      </c>
      <c r="J767" s="129">
        <f t="shared" si="150"/>
        <v>0</v>
      </c>
      <c r="K767" s="188">
        <f t="shared" si="151"/>
        <v>51131414.967389531</v>
      </c>
      <c r="L767">
        <f t="shared" si="152"/>
        <v>0</v>
      </c>
      <c r="M767" s="120">
        <f t="shared" si="153"/>
        <v>88201918.365943789</v>
      </c>
      <c r="N767" s="129">
        <f t="shared" si="154"/>
        <v>0</v>
      </c>
      <c r="O767" s="188">
        <f t="shared" si="155"/>
        <v>60399040.81702809</v>
      </c>
      <c r="P767">
        <f t="shared" si="156"/>
        <v>0</v>
      </c>
      <c r="Q767" s="120">
        <f t="shared" si="159"/>
        <v>78934292.516305223</v>
      </c>
      <c r="R767" s="129">
        <f t="shared" si="157"/>
        <v>0</v>
      </c>
    </row>
    <row r="768" spans="2:18" x14ac:dyDescent="0.3">
      <c r="B768" s="157">
        <v>591</v>
      </c>
      <c r="C768" s="170">
        <f t="shared" si="158"/>
        <v>77200000</v>
      </c>
      <c r="D768">
        <f t="shared" si="144"/>
        <v>3.093580801608704E-8</v>
      </c>
      <c r="E768" s="120">
        <f t="shared" si="145"/>
        <v>0</v>
      </c>
      <c r="F768">
        <f t="shared" si="146"/>
        <v>0</v>
      </c>
      <c r="G768" s="188">
        <f t="shared" si="147"/>
        <v>41863789.117750973</v>
      </c>
      <c r="H768">
        <f t="shared" si="148"/>
        <v>0</v>
      </c>
      <c r="I768" s="120">
        <f t="shared" si="149"/>
        <v>97469544.215582341</v>
      </c>
      <c r="J768" s="129">
        <f t="shared" si="150"/>
        <v>0</v>
      </c>
      <c r="K768" s="188">
        <f t="shared" si="151"/>
        <v>51131414.967389531</v>
      </c>
      <c r="L768">
        <f t="shared" si="152"/>
        <v>0</v>
      </c>
      <c r="M768" s="120">
        <f t="shared" si="153"/>
        <v>88201918.365943789</v>
      </c>
      <c r="N768" s="129">
        <f t="shared" si="154"/>
        <v>0</v>
      </c>
      <c r="O768" s="188">
        <f t="shared" si="155"/>
        <v>60399040.81702809</v>
      </c>
      <c r="P768">
        <f t="shared" si="156"/>
        <v>0</v>
      </c>
      <c r="Q768" s="120">
        <f t="shared" si="159"/>
        <v>78934292.516305223</v>
      </c>
      <c r="R768" s="129">
        <f t="shared" si="157"/>
        <v>0</v>
      </c>
    </row>
    <row r="769" spans="2:18" x14ac:dyDescent="0.3">
      <c r="B769" s="157">
        <v>592</v>
      </c>
      <c r="C769" s="170">
        <f t="shared" si="158"/>
        <v>77280000</v>
      </c>
      <c r="D769">
        <f t="shared" si="144"/>
        <v>3.0718352381053141E-8</v>
      </c>
      <c r="E769" s="120">
        <f t="shared" si="145"/>
        <v>0</v>
      </c>
      <c r="F769">
        <f t="shared" si="146"/>
        <v>0</v>
      </c>
      <c r="G769" s="188">
        <f t="shared" si="147"/>
        <v>41863789.117750973</v>
      </c>
      <c r="H769">
        <f t="shared" si="148"/>
        <v>0</v>
      </c>
      <c r="I769" s="120">
        <f t="shared" si="149"/>
        <v>97469544.215582341</v>
      </c>
      <c r="J769" s="129">
        <f t="shared" si="150"/>
        <v>0</v>
      </c>
      <c r="K769" s="188">
        <f t="shared" si="151"/>
        <v>51131414.967389531</v>
      </c>
      <c r="L769">
        <f t="shared" si="152"/>
        <v>0</v>
      </c>
      <c r="M769" s="120">
        <f t="shared" si="153"/>
        <v>88201918.365943789</v>
      </c>
      <c r="N769" s="129">
        <f t="shared" si="154"/>
        <v>0</v>
      </c>
      <c r="O769" s="188">
        <f t="shared" si="155"/>
        <v>60399040.81702809</v>
      </c>
      <c r="P769">
        <f t="shared" si="156"/>
        <v>0</v>
      </c>
      <c r="Q769" s="120">
        <f t="shared" si="159"/>
        <v>78934292.516305223</v>
      </c>
      <c r="R769" s="129">
        <f t="shared" si="157"/>
        <v>0</v>
      </c>
    </row>
    <row r="770" spans="2:18" x14ac:dyDescent="0.3">
      <c r="B770" s="157">
        <v>593</v>
      </c>
      <c r="C770" s="170">
        <f t="shared" si="158"/>
        <v>77360000</v>
      </c>
      <c r="D770">
        <f t="shared" si="144"/>
        <v>3.0500152496998128E-8</v>
      </c>
      <c r="E770" s="120">
        <f t="shared" si="145"/>
        <v>0</v>
      </c>
      <c r="F770">
        <f t="shared" si="146"/>
        <v>0</v>
      </c>
      <c r="G770" s="188">
        <f t="shared" si="147"/>
        <v>41863789.117750973</v>
      </c>
      <c r="H770">
        <f t="shared" si="148"/>
        <v>0</v>
      </c>
      <c r="I770" s="120">
        <f t="shared" si="149"/>
        <v>97469544.215582341</v>
      </c>
      <c r="J770" s="129">
        <f t="shared" si="150"/>
        <v>0</v>
      </c>
      <c r="K770" s="188">
        <f t="shared" si="151"/>
        <v>51131414.967389531</v>
      </c>
      <c r="L770">
        <f t="shared" si="152"/>
        <v>0</v>
      </c>
      <c r="M770" s="120">
        <f t="shared" si="153"/>
        <v>88201918.365943789</v>
      </c>
      <c r="N770" s="129">
        <f t="shared" si="154"/>
        <v>0</v>
      </c>
      <c r="O770" s="188">
        <f t="shared" si="155"/>
        <v>60399040.81702809</v>
      </c>
      <c r="P770">
        <f t="shared" si="156"/>
        <v>0</v>
      </c>
      <c r="Q770" s="120">
        <f t="shared" si="159"/>
        <v>78934292.516305223</v>
      </c>
      <c r="R770" s="129">
        <f t="shared" si="157"/>
        <v>0</v>
      </c>
    </row>
    <row r="771" spans="2:18" x14ac:dyDescent="0.3">
      <c r="B771" s="157">
        <v>594</v>
      </c>
      <c r="C771" s="170">
        <f t="shared" si="158"/>
        <v>77440000</v>
      </c>
      <c r="D771">
        <f t="shared" si="144"/>
        <v>3.0281246052078012E-8</v>
      </c>
      <c r="E771" s="120">
        <f t="shared" si="145"/>
        <v>0</v>
      </c>
      <c r="F771">
        <f t="shared" si="146"/>
        <v>0</v>
      </c>
      <c r="G771" s="188">
        <f t="shared" si="147"/>
        <v>41863789.117750973</v>
      </c>
      <c r="H771">
        <f t="shared" si="148"/>
        <v>0</v>
      </c>
      <c r="I771" s="120">
        <f t="shared" si="149"/>
        <v>97469544.215582341</v>
      </c>
      <c r="J771" s="129">
        <f t="shared" si="150"/>
        <v>0</v>
      </c>
      <c r="K771" s="188">
        <f t="shared" si="151"/>
        <v>51131414.967389531</v>
      </c>
      <c r="L771">
        <f t="shared" si="152"/>
        <v>0</v>
      </c>
      <c r="M771" s="120">
        <f t="shared" si="153"/>
        <v>88201918.365943789</v>
      </c>
      <c r="N771" s="129">
        <f t="shared" si="154"/>
        <v>0</v>
      </c>
      <c r="O771" s="188">
        <f t="shared" si="155"/>
        <v>60399040.81702809</v>
      </c>
      <c r="P771">
        <f t="shared" si="156"/>
        <v>0</v>
      </c>
      <c r="Q771" s="120">
        <f t="shared" si="159"/>
        <v>78934292.516305223</v>
      </c>
      <c r="R771" s="129">
        <f t="shared" si="157"/>
        <v>0</v>
      </c>
    </row>
    <row r="772" spans="2:18" x14ac:dyDescent="0.3">
      <c r="B772" s="157">
        <v>595</v>
      </c>
      <c r="C772" s="170">
        <f t="shared" si="158"/>
        <v>77520000</v>
      </c>
      <c r="D772">
        <f t="shared" si="144"/>
        <v>3.006167062272807E-8</v>
      </c>
      <c r="E772" s="120">
        <f t="shared" si="145"/>
        <v>0</v>
      </c>
      <c r="F772">
        <f t="shared" si="146"/>
        <v>0</v>
      </c>
      <c r="G772" s="188">
        <f t="shared" si="147"/>
        <v>41863789.117750973</v>
      </c>
      <c r="H772">
        <f t="shared" si="148"/>
        <v>0</v>
      </c>
      <c r="I772" s="120">
        <f t="shared" si="149"/>
        <v>97469544.215582341</v>
      </c>
      <c r="J772" s="129">
        <f t="shared" si="150"/>
        <v>0</v>
      </c>
      <c r="K772" s="188">
        <f t="shared" si="151"/>
        <v>51131414.967389531</v>
      </c>
      <c r="L772">
        <f t="shared" si="152"/>
        <v>0</v>
      </c>
      <c r="M772" s="120">
        <f t="shared" si="153"/>
        <v>88201918.365943789</v>
      </c>
      <c r="N772" s="129">
        <f t="shared" si="154"/>
        <v>0</v>
      </c>
      <c r="O772" s="188">
        <f t="shared" si="155"/>
        <v>60399040.81702809</v>
      </c>
      <c r="P772">
        <f t="shared" si="156"/>
        <v>0</v>
      </c>
      <c r="Q772" s="120">
        <f t="shared" si="159"/>
        <v>78934292.516305223</v>
      </c>
      <c r="R772" s="129">
        <f t="shared" si="157"/>
        <v>0</v>
      </c>
    </row>
    <row r="773" spans="2:18" x14ac:dyDescent="0.3">
      <c r="B773" s="157">
        <v>596</v>
      </c>
      <c r="C773" s="170">
        <f t="shared" si="158"/>
        <v>77600000</v>
      </c>
      <c r="D773">
        <f t="shared" si="144"/>
        <v>2.9841463663305493E-8</v>
      </c>
      <c r="E773" s="120">
        <f t="shared" si="145"/>
        <v>0</v>
      </c>
      <c r="F773">
        <f t="shared" si="146"/>
        <v>0</v>
      </c>
      <c r="G773" s="188">
        <f t="shared" si="147"/>
        <v>41863789.117750973</v>
      </c>
      <c r="H773">
        <f t="shared" si="148"/>
        <v>0</v>
      </c>
      <c r="I773" s="120">
        <f t="shared" si="149"/>
        <v>97469544.215582341</v>
      </c>
      <c r="J773" s="129">
        <f t="shared" si="150"/>
        <v>0</v>
      </c>
      <c r="K773" s="188">
        <f t="shared" si="151"/>
        <v>51131414.967389531</v>
      </c>
      <c r="L773">
        <f t="shared" si="152"/>
        <v>0</v>
      </c>
      <c r="M773" s="120">
        <f t="shared" si="153"/>
        <v>88201918.365943789</v>
      </c>
      <c r="N773" s="129">
        <f t="shared" si="154"/>
        <v>0</v>
      </c>
      <c r="O773" s="188">
        <f t="shared" si="155"/>
        <v>60399040.81702809</v>
      </c>
      <c r="P773">
        <f t="shared" si="156"/>
        <v>0</v>
      </c>
      <c r="Q773" s="120">
        <f t="shared" si="159"/>
        <v>78934292.516305223</v>
      </c>
      <c r="R773" s="129">
        <f t="shared" si="157"/>
        <v>0</v>
      </c>
    </row>
    <row r="774" spans="2:18" x14ac:dyDescent="0.3">
      <c r="B774" s="157">
        <v>597</v>
      </c>
      <c r="C774" s="170">
        <f t="shared" si="158"/>
        <v>77680000</v>
      </c>
      <c r="D774">
        <f t="shared" si="144"/>
        <v>2.9620662495852074E-8</v>
      </c>
      <c r="E774" s="120">
        <f t="shared" si="145"/>
        <v>0</v>
      </c>
      <c r="F774">
        <f t="shared" si="146"/>
        <v>0</v>
      </c>
      <c r="G774" s="188">
        <f t="shared" si="147"/>
        <v>41863789.117750973</v>
      </c>
      <c r="H774">
        <f t="shared" si="148"/>
        <v>0</v>
      </c>
      <c r="I774" s="120">
        <f t="shared" si="149"/>
        <v>97469544.215582341</v>
      </c>
      <c r="J774" s="129">
        <f t="shared" si="150"/>
        <v>0</v>
      </c>
      <c r="K774" s="188">
        <f t="shared" si="151"/>
        <v>51131414.967389531</v>
      </c>
      <c r="L774">
        <f t="shared" si="152"/>
        <v>0</v>
      </c>
      <c r="M774" s="120">
        <f t="shared" si="153"/>
        <v>88201918.365943789</v>
      </c>
      <c r="N774" s="129">
        <f t="shared" si="154"/>
        <v>0</v>
      </c>
      <c r="O774" s="188">
        <f t="shared" si="155"/>
        <v>60399040.81702809</v>
      </c>
      <c r="P774">
        <f t="shared" si="156"/>
        <v>0</v>
      </c>
      <c r="Q774" s="120">
        <f t="shared" si="159"/>
        <v>78934292.516305223</v>
      </c>
      <c r="R774" s="129">
        <f t="shared" si="157"/>
        <v>0</v>
      </c>
    </row>
    <row r="775" spans="2:18" x14ac:dyDescent="0.3">
      <c r="B775" s="157">
        <v>598</v>
      </c>
      <c r="C775" s="170">
        <f t="shared" si="158"/>
        <v>77760000</v>
      </c>
      <c r="D775">
        <f t="shared" si="144"/>
        <v>2.9399304299980667E-8</v>
      </c>
      <c r="E775" s="120">
        <f t="shared" si="145"/>
        <v>0</v>
      </c>
      <c r="F775">
        <f t="shared" si="146"/>
        <v>0</v>
      </c>
      <c r="G775" s="188">
        <f t="shared" si="147"/>
        <v>41863789.117750973</v>
      </c>
      <c r="H775">
        <f t="shared" si="148"/>
        <v>0</v>
      </c>
      <c r="I775" s="120">
        <f t="shared" si="149"/>
        <v>97469544.215582341</v>
      </c>
      <c r="J775" s="129">
        <f t="shared" si="150"/>
        <v>0</v>
      </c>
      <c r="K775" s="188">
        <f t="shared" si="151"/>
        <v>51131414.967389531</v>
      </c>
      <c r="L775">
        <f t="shared" si="152"/>
        <v>0</v>
      </c>
      <c r="M775" s="120">
        <f t="shared" si="153"/>
        <v>88201918.365943789</v>
      </c>
      <c r="N775" s="129">
        <f t="shared" si="154"/>
        <v>0</v>
      </c>
      <c r="O775" s="188">
        <f t="shared" si="155"/>
        <v>60399040.81702809</v>
      </c>
      <c r="P775">
        <f t="shared" si="156"/>
        <v>0</v>
      </c>
      <c r="Q775" s="120">
        <f t="shared" si="159"/>
        <v>78934292.516305223</v>
      </c>
      <c r="R775" s="129">
        <f t="shared" si="157"/>
        <v>0</v>
      </c>
    </row>
    <row r="776" spans="2:18" x14ac:dyDescent="0.3">
      <c r="B776" s="157">
        <v>599</v>
      </c>
      <c r="C776" s="170">
        <f t="shared" si="158"/>
        <v>77840000</v>
      </c>
      <c r="D776">
        <f t="shared" si="144"/>
        <v>2.9177426102888934E-8</v>
      </c>
      <c r="E776" s="120">
        <f t="shared" si="145"/>
        <v>0</v>
      </c>
      <c r="F776">
        <f t="shared" si="146"/>
        <v>0</v>
      </c>
      <c r="G776" s="188">
        <f t="shared" si="147"/>
        <v>41863789.117750973</v>
      </c>
      <c r="H776">
        <f t="shared" si="148"/>
        <v>0</v>
      </c>
      <c r="I776" s="120">
        <f t="shared" si="149"/>
        <v>97469544.215582341</v>
      </c>
      <c r="J776" s="129">
        <f t="shared" si="150"/>
        <v>0</v>
      </c>
      <c r="K776" s="188">
        <f t="shared" si="151"/>
        <v>51131414.967389531</v>
      </c>
      <c r="L776">
        <f t="shared" si="152"/>
        <v>0</v>
      </c>
      <c r="M776" s="120">
        <f t="shared" si="153"/>
        <v>88201918.365943789</v>
      </c>
      <c r="N776" s="129">
        <f t="shared" si="154"/>
        <v>0</v>
      </c>
      <c r="O776" s="188">
        <f t="shared" si="155"/>
        <v>60399040.81702809</v>
      </c>
      <c r="P776">
        <f t="shared" si="156"/>
        <v>0</v>
      </c>
      <c r="Q776" s="120">
        <f t="shared" si="159"/>
        <v>78934292.516305223</v>
      </c>
      <c r="R776" s="129">
        <f t="shared" si="157"/>
        <v>0</v>
      </c>
    </row>
    <row r="777" spans="2:18" x14ac:dyDescent="0.3">
      <c r="B777" s="157">
        <v>600</v>
      </c>
      <c r="C777" s="170">
        <f t="shared" si="158"/>
        <v>77920000</v>
      </c>
      <c r="D777">
        <f t="shared" si="144"/>
        <v>2.8955064769503936E-8</v>
      </c>
      <c r="E777" s="120">
        <f t="shared" si="145"/>
        <v>0</v>
      </c>
      <c r="F777">
        <f t="shared" si="146"/>
        <v>0</v>
      </c>
      <c r="G777" s="188">
        <f t="shared" si="147"/>
        <v>41863789.117750973</v>
      </c>
      <c r="H777">
        <f t="shared" si="148"/>
        <v>0</v>
      </c>
      <c r="I777" s="120">
        <f t="shared" si="149"/>
        <v>97469544.215582341</v>
      </c>
      <c r="J777" s="129">
        <f t="shared" si="150"/>
        <v>0</v>
      </c>
      <c r="K777" s="188">
        <f t="shared" si="151"/>
        <v>51131414.967389531</v>
      </c>
      <c r="L777">
        <f t="shared" si="152"/>
        <v>0</v>
      </c>
      <c r="M777" s="120">
        <f t="shared" si="153"/>
        <v>88201918.365943789</v>
      </c>
      <c r="N777" s="129">
        <f t="shared" si="154"/>
        <v>0</v>
      </c>
      <c r="O777" s="188">
        <f t="shared" si="155"/>
        <v>60399040.81702809</v>
      </c>
      <c r="P777">
        <f t="shared" si="156"/>
        <v>0</v>
      </c>
      <c r="Q777" s="120">
        <f t="shared" si="159"/>
        <v>78934292.516305223</v>
      </c>
      <c r="R777" s="129">
        <f t="shared" si="157"/>
        <v>0</v>
      </c>
    </row>
    <row r="778" spans="2:18" x14ac:dyDescent="0.3">
      <c r="B778" s="157">
        <v>601</v>
      </c>
      <c r="C778" s="170">
        <f t="shared" si="158"/>
        <v>78000000</v>
      </c>
      <c r="D778">
        <f t="shared" si="144"/>
        <v>2.8732256992760904E-8</v>
      </c>
      <c r="E778" s="120">
        <f t="shared" si="145"/>
        <v>0</v>
      </c>
      <c r="F778">
        <f t="shared" si="146"/>
        <v>0</v>
      </c>
      <c r="G778" s="188">
        <f t="shared" si="147"/>
        <v>41863789.117750973</v>
      </c>
      <c r="H778">
        <f t="shared" si="148"/>
        <v>0</v>
      </c>
      <c r="I778" s="120">
        <f t="shared" si="149"/>
        <v>97469544.215582341</v>
      </c>
      <c r="J778" s="129">
        <f t="shared" si="150"/>
        <v>0</v>
      </c>
      <c r="K778" s="188">
        <f t="shared" si="151"/>
        <v>51131414.967389531</v>
      </c>
      <c r="L778">
        <f t="shared" si="152"/>
        <v>0</v>
      </c>
      <c r="M778" s="120">
        <f t="shared" si="153"/>
        <v>88201918.365943789</v>
      </c>
      <c r="N778" s="129">
        <f t="shared" si="154"/>
        <v>0</v>
      </c>
      <c r="O778" s="188">
        <f t="shared" si="155"/>
        <v>60399040.81702809</v>
      </c>
      <c r="P778">
        <f t="shared" si="156"/>
        <v>0</v>
      </c>
      <c r="Q778" s="120">
        <f t="shared" si="159"/>
        <v>78934292.516305223</v>
      </c>
      <c r="R778" s="129">
        <f t="shared" si="157"/>
        <v>0</v>
      </c>
    </row>
    <row r="779" spans="2:18" x14ac:dyDescent="0.3">
      <c r="B779" s="157">
        <v>602</v>
      </c>
      <c r="C779" s="170">
        <f t="shared" si="158"/>
        <v>78080000</v>
      </c>
      <c r="D779">
        <f t="shared" si="144"/>
        <v>2.8509039284019689E-8</v>
      </c>
      <c r="E779" s="120">
        <f t="shared" si="145"/>
        <v>0</v>
      </c>
      <c r="F779">
        <f t="shared" si="146"/>
        <v>0</v>
      </c>
      <c r="G779" s="188">
        <f t="shared" si="147"/>
        <v>41863789.117750973</v>
      </c>
      <c r="H779">
        <f t="shared" si="148"/>
        <v>0</v>
      </c>
      <c r="I779" s="120">
        <f t="shared" si="149"/>
        <v>97469544.215582341</v>
      </c>
      <c r="J779" s="129">
        <f t="shared" si="150"/>
        <v>0</v>
      </c>
      <c r="K779" s="188">
        <f t="shared" si="151"/>
        <v>51131414.967389531</v>
      </c>
      <c r="L779">
        <f t="shared" si="152"/>
        <v>0</v>
      </c>
      <c r="M779" s="120">
        <f t="shared" si="153"/>
        <v>88201918.365943789</v>
      </c>
      <c r="N779" s="129">
        <f t="shared" si="154"/>
        <v>0</v>
      </c>
      <c r="O779" s="188">
        <f t="shared" si="155"/>
        <v>60399040.81702809</v>
      </c>
      <c r="P779">
        <f t="shared" si="156"/>
        <v>0</v>
      </c>
      <c r="Q779" s="120">
        <f t="shared" si="159"/>
        <v>78934292.516305223</v>
      </c>
      <c r="R779" s="129">
        <f t="shared" si="157"/>
        <v>0</v>
      </c>
    </row>
    <row r="780" spans="2:18" x14ac:dyDescent="0.3">
      <c r="B780" s="157">
        <v>603</v>
      </c>
      <c r="C780" s="170">
        <f t="shared" si="158"/>
        <v>78160000</v>
      </c>
      <c r="D780">
        <f t="shared" si="144"/>
        <v>2.8285447963621849E-8</v>
      </c>
      <c r="E780" s="120">
        <f t="shared" si="145"/>
        <v>0</v>
      </c>
      <c r="F780">
        <f t="shared" si="146"/>
        <v>0</v>
      </c>
      <c r="G780" s="188">
        <f t="shared" si="147"/>
        <v>41863789.117750973</v>
      </c>
      <c r="H780">
        <f t="shared" si="148"/>
        <v>0</v>
      </c>
      <c r="I780" s="120">
        <f t="shared" si="149"/>
        <v>97469544.215582341</v>
      </c>
      <c r="J780" s="129">
        <f t="shared" si="150"/>
        <v>0</v>
      </c>
      <c r="K780" s="188">
        <f t="shared" si="151"/>
        <v>51131414.967389531</v>
      </c>
      <c r="L780">
        <f t="shared" si="152"/>
        <v>0</v>
      </c>
      <c r="M780" s="120">
        <f t="shared" si="153"/>
        <v>88201918.365943789</v>
      </c>
      <c r="N780" s="129">
        <f t="shared" si="154"/>
        <v>0</v>
      </c>
      <c r="O780" s="188">
        <f t="shared" si="155"/>
        <v>60399040.81702809</v>
      </c>
      <c r="P780">
        <f t="shared" si="156"/>
        <v>0</v>
      </c>
      <c r="Q780" s="120">
        <f t="shared" si="159"/>
        <v>78934292.516305223</v>
      </c>
      <c r="R780" s="129">
        <f t="shared" si="157"/>
        <v>0</v>
      </c>
    </row>
    <row r="781" spans="2:18" x14ac:dyDescent="0.3">
      <c r="B781" s="157">
        <v>604</v>
      </c>
      <c r="C781" s="170">
        <f t="shared" si="158"/>
        <v>78240000</v>
      </c>
      <c r="D781">
        <f t="shared" si="144"/>
        <v>2.8061519151591712E-8</v>
      </c>
      <c r="E781" s="120">
        <f t="shared" si="145"/>
        <v>0</v>
      </c>
      <c r="F781">
        <f t="shared" si="146"/>
        <v>0</v>
      </c>
      <c r="G781" s="188">
        <f t="shared" si="147"/>
        <v>41863789.117750973</v>
      </c>
      <c r="H781">
        <f t="shared" si="148"/>
        <v>0</v>
      </c>
      <c r="I781" s="120">
        <f t="shared" si="149"/>
        <v>97469544.215582341</v>
      </c>
      <c r="J781" s="129">
        <f t="shared" si="150"/>
        <v>0</v>
      </c>
      <c r="K781" s="188">
        <f t="shared" si="151"/>
        <v>51131414.967389531</v>
      </c>
      <c r="L781">
        <f t="shared" si="152"/>
        <v>0</v>
      </c>
      <c r="M781" s="120">
        <f t="shared" si="153"/>
        <v>88201918.365943789</v>
      </c>
      <c r="N781" s="129">
        <f t="shared" si="154"/>
        <v>0</v>
      </c>
      <c r="O781" s="188">
        <f t="shared" si="155"/>
        <v>60399040.81702809</v>
      </c>
      <c r="P781">
        <f t="shared" si="156"/>
        <v>0</v>
      </c>
      <c r="Q781" s="120">
        <f t="shared" si="159"/>
        <v>78934292.516305223</v>
      </c>
      <c r="R781" s="129">
        <f t="shared" si="157"/>
        <v>0</v>
      </c>
    </row>
    <row r="782" spans="2:18" x14ac:dyDescent="0.3">
      <c r="B782" s="157">
        <v>605</v>
      </c>
      <c r="C782" s="170">
        <f t="shared" si="158"/>
        <v>78320000</v>
      </c>
      <c r="D782">
        <f t="shared" si="144"/>
        <v>2.7837288758484383E-8</v>
      </c>
      <c r="E782" s="120">
        <f t="shared" si="145"/>
        <v>0</v>
      </c>
      <c r="F782">
        <f t="shared" si="146"/>
        <v>0</v>
      </c>
      <c r="G782" s="188">
        <f t="shared" si="147"/>
        <v>41863789.117750973</v>
      </c>
      <c r="H782">
        <f t="shared" si="148"/>
        <v>0</v>
      </c>
      <c r="I782" s="120">
        <f t="shared" si="149"/>
        <v>97469544.215582341</v>
      </c>
      <c r="J782" s="129">
        <f t="shared" si="150"/>
        <v>0</v>
      </c>
      <c r="K782" s="188">
        <f t="shared" si="151"/>
        <v>51131414.967389531</v>
      </c>
      <c r="L782">
        <f t="shared" si="152"/>
        <v>0</v>
      </c>
      <c r="M782" s="120">
        <f t="shared" si="153"/>
        <v>88201918.365943789</v>
      </c>
      <c r="N782" s="129">
        <f t="shared" si="154"/>
        <v>0</v>
      </c>
      <c r="O782" s="188">
        <f t="shared" si="155"/>
        <v>60399040.81702809</v>
      </c>
      <c r="P782">
        <f t="shared" si="156"/>
        <v>0</v>
      </c>
      <c r="Q782" s="120">
        <f t="shared" si="159"/>
        <v>78934292.516305223</v>
      </c>
      <c r="R782" s="129">
        <f t="shared" si="157"/>
        <v>0</v>
      </c>
    </row>
    <row r="783" spans="2:18" x14ac:dyDescent="0.3">
      <c r="B783" s="157">
        <v>606</v>
      </c>
      <c r="C783" s="170">
        <f t="shared" si="158"/>
        <v>78400000</v>
      </c>
      <c r="D783">
        <f t="shared" si="144"/>
        <v>2.7612792476383499E-8</v>
      </c>
      <c r="E783" s="120">
        <f t="shared" si="145"/>
        <v>0</v>
      </c>
      <c r="F783">
        <f t="shared" si="146"/>
        <v>0</v>
      </c>
      <c r="G783" s="188">
        <f t="shared" si="147"/>
        <v>41863789.117750973</v>
      </c>
      <c r="H783">
        <f t="shared" si="148"/>
        <v>0</v>
      </c>
      <c r="I783" s="120">
        <f t="shared" si="149"/>
        <v>97469544.215582341</v>
      </c>
      <c r="J783" s="129">
        <f t="shared" si="150"/>
        <v>0</v>
      </c>
      <c r="K783" s="188">
        <f t="shared" si="151"/>
        <v>51131414.967389531</v>
      </c>
      <c r="L783">
        <f t="shared" si="152"/>
        <v>0</v>
      </c>
      <c r="M783" s="120">
        <f t="shared" si="153"/>
        <v>88201918.365943789</v>
      </c>
      <c r="N783" s="129">
        <f t="shared" si="154"/>
        <v>0</v>
      </c>
      <c r="O783" s="188">
        <f t="shared" si="155"/>
        <v>60399040.81702809</v>
      </c>
      <c r="P783">
        <f t="shared" si="156"/>
        <v>0</v>
      </c>
      <c r="Q783" s="120">
        <f t="shared" si="159"/>
        <v>78934292.516305223</v>
      </c>
      <c r="R783" s="129">
        <f t="shared" si="157"/>
        <v>0</v>
      </c>
    </row>
    <row r="784" spans="2:18" x14ac:dyDescent="0.3">
      <c r="B784" s="157">
        <v>607</v>
      </c>
      <c r="C784" s="170">
        <f t="shared" si="158"/>
        <v>78480000</v>
      </c>
      <c r="D784">
        <f t="shared" si="144"/>
        <v>2.7388065770051742E-8</v>
      </c>
      <c r="E784" s="120">
        <f t="shared" si="145"/>
        <v>0</v>
      </c>
      <c r="F784">
        <f t="shared" si="146"/>
        <v>0</v>
      </c>
      <c r="G784" s="188">
        <f t="shared" si="147"/>
        <v>41863789.117750973</v>
      </c>
      <c r="H784">
        <f t="shared" si="148"/>
        <v>0</v>
      </c>
      <c r="I784" s="120">
        <f t="shared" si="149"/>
        <v>97469544.215582341</v>
      </c>
      <c r="J784" s="129">
        <f t="shared" si="150"/>
        <v>0</v>
      </c>
      <c r="K784" s="188">
        <f t="shared" si="151"/>
        <v>51131414.967389531</v>
      </c>
      <c r="L784">
        <f t="shared" si="152"/>
        <v>0</v>
      </c>
      <c r="M784" s="120">
        <f t="shared" si="153"/>
        <v>88201918.365943789</v>
      </c>
      <c r="N784" s="129">
        <f t="shared" si="154"/>
        <v>0</v>
      </c>
      <c r="O784" s="188">
        <f t="shared" si="155"/>
        <v>60399040.81702809</v>
      </c>
      <c r="P784">
        <f t="shared" si="156"/>
        <v>0</v>
      </c>
      <c r="Q784" s="120">
        <f t="shared" si="159"/>
        <v>78934292.516305223</v>
      </c>
      <c r="R784" s="129">
        <f t="shared" si="157"/>
        <v>0</v>
      </c>
    </row>
    <row r="785" spans="2:18" x14ac:dyDescent="0.3">
      <c r="B785" s="157">
        <v>608</v>
      </c>
      <c r="C785" s="170">
        <f t="shared" si="158"/>
        <v>78560000</v>
      </c>
      <c r="D785">
        <f t="shared" si="144"/>
        <v>2.7163143868236686E-8</v>
      </c>
      <c r="E785" s="120">
        <f t="shared" si="145"/>
        <v>0</v>
      </c>
      <c r="F785">
        <f t="shared" si="146"/>
        <v>0</v>
      </c>
      <c r="G785" s="188">
        <f t="shared" si="147"/>
        <v>41863789.117750973</v>
      </c>
      <c r="H785">
        <f t="shared" si="148"/>
        <v>0</v>
      </c>
      <c r="I785" s="120">
        <f t="shared" si="149"/>
        <v>97469544.215582341</v>
      </c>
      <c r="J785" s="129">
        <f t="shared" si="150"/>
        <v>0</v>
      </c>
      <c r="K785" s="188">
        <f t="shared" si="151"/>
        <v>51131414.967389531</v>
      </c>
      <c r="L785">
        <f t="shared" si="152"/>
        <v>0</v>
      </c>
      <c r="M785" s="120">
        <f t="shared" si="153"/>
        <v>88201918.365943789</v>
      </c>
      <c r="N785" s="129">
        <f t="shared" si="154"/>
        <v>0</v>
      </c>
      <c r="O785" s="188">
        <f t="shared" si="155"/>
        <v>60399040.81702809</v>
      </c>
      <c r="P785">
        <f t="shared" si="156"/>
        <v>0</v>
      </c>
      <c r="Q785" s="120">
        <f t="shared" si="159"/>
        <v>78934292.516305223</v>
      </c>
      <c r="R785" s="129">
        <f t="shared" si="157"/>
        <v>0</v>
      </c>
    </row>
    <row r="786" spans="2:18" x14ac:dyDescent="0.3">
      <c r="B786" s="157">
        <v>609</v>
      </c>
      <c r="C786" s="170">
        <f t="shared" si="158"/>
        <v>78640000</v>
      </c>
      <c r="D786">
        <f t="shared" si="144"/>
        <v>2.6938061755134686E-8</v>
      </c>
      <c r="E786" s="120">
        <f t="shared" si="145"/>
        <v>0</v>
      </c>
      <c r="F786">
        <f t="shared" si="146"/>
        <v>0</v>
      </c>
      <c r="G786" s="188">
        <f t="shared" si="147"/>
        <v>41863789.117750973</v>
      </c>
      <c r="H786">
        <f t="shared" si="148"/>
        <v>0</v>
      </c>
      <c r="I786" s="120">
        <f t="shared" si="149"/>
        <v>97469544.215582341</v>
      </c>
      <c r="J786" s="129">
        <f t="shared" si="150"/>
        <v>0</v>
      </c>
      <c r="K786" s="188">
        <f t="shared" si="151"/>
        <v>51131414.967389531</v>
      </c>
      <c r="L786">
        <f t="shared" si="152"/>
        <v>0</v>
      </c>
      <c r="M786" s="120">
        <f t="shared" si="153"/>
        <v>88201918.365943789</v>
      </c>
      <c r="N786" s="129">
        <f t="shared" si="154"/>
        <v>0</v>
      </c>
      <c r="O786" s="188">
        <f t="shared" si="155"/>
        <v>60399040.81702809</v>
      </c>
      <c r="P786">
        <f t="shared" si="156"/>
        <v>0</v>
      </c>
      <c r="Q786" s="120">
        <f t="shared" si="159"/>
        <v>78934292.516305223</v>
      </c>
      <c r="R786" s="129">
        <f t="shared" si="157"/>
        <v>0</v>
      </c>
    </row>
    <row r="787" spans="2:18" x14ac:dyDescent="0.3">
      <c r="B787" s="157">
        <v>610</v>
      </c>
      <c r="C787" s="170">
        <f t="shared" si="158"/>
        <v>78720000</v>
      </c>
      <c r="D787">
        <f t="shared" si="144"/>
        <v>2.6712854162015223E-8</v>
      </c>
      <c r="E787" s="120">
        <f t="shared" si="145"/>
        <v>0</v>
      </c>
      <c r="F787">
        <f t="shared" si="146"/>
        <v>0</v>
      </c>
      <c r="G787" s="188">
        <f t="shared" si="147"/>
        <v>41863789.117750973</v>
      </c>
      <c r="H787">
        <f t="shared" si="148"/>
        <v>0</v>
      </c>
      <c r="I787" s="120">
        <f t="shared" si="149"/>
        <v>97469544.215582341</v>
      </c>
      <c r="J787" s="129">
        <f t="shared" si="150"/>
        <v>0</v>
      </c>
      <c r="K787" s="188">
        <f t="shared" si="151"/>
        <v>51131414.967389531</v>
      </c>
      <c r="L787">
        <f t="shared" si="152"/>
        <v>0</v>
      </c>
      <c r="M787" s="120">
        <f t="shared" si="153"/>
        <v>88201918.365943789</v>
      </c>
      <c r="N787" s="129">
        <f t="shared" si="154"/>
        <v>0</v>
      </c>
      <c r="O787" s="188">
        <f t="shared" si="155"/>
        <v>60399040.81702809</v>
      </c>
      <c r="P787">
        <f t="shared" si="156"/>
        <v>0</v>
      </c>
      <c r="Q787" s="120">
        <f t="shared" si="159"/>
        <v>78934292.516305223</v>
      </c>
      <c r="R787" s="129">
        <f t="shared" si="157"/>
        <v>0</v>
      </c>
    </row>
    <row r="788" spans="2:18" x14ac:dyDescent="0.3">
      <c r="B788" s="157">
        <v>611</v>
      </c>
      <c r="C788" s="170">
        <f t="shared" si="158"/>
        <v>78800000</v>
      </c>
      <c r="D788">
        <f t="shared" si="144"/>
        <v>2.6487555559008283E-8</v>
      </c>
      <c r="E788" s="120">
        <f t="shared" si="145"/>
        <v>0</v>
      </c>
      <c r="F788">
        <f t="shared" si="146"/>
        <v>0</v>
      </c>
      <c r="G788" s="188">
        <f t="shared" si="147"/>
        <v>41863789.117750973</v>
      </c>
      <c r="H788">
        <f t="shared" si="148"/>
        <v>0</v>
      </c>
      <c r="I788" s="120">
        <f t="shared" si="149"/>
        <v>97469544.215582341</v>
      </c>
      <c r="J788" s="129">
        <f t="shared" si="150"/>
        <v>0</v>
      </c>
      <c r="K788" s="188">
        <f t="shared" si="151"/>
        <v>51131414.967389531</v>
      </c>
      <c r="L788">
        <f t="shared" si="152"/>
        <v>0</v>
      </c>
      <c r="M788" s="120">
        <f t="shared" si="153"/>
        <v>88201918.365943789</v>
      </c>
      <c r="N788" s="129">
        <f t="shared" si="154"/>
        <v>0</v>
      </c>
      <c r="O788" s="188">
        <f t="shared" si="155"/>
        <v>60399040.81702809</v>
      </c>
      <c r="P788">
        <f t="shared" si="156"/>
        <v>0</v>
      </c>
      <c r="Q788" s="120">
        <f t="shared" si="159"/>
        <v>78934292.516305223</v>
      </c>
      <c r="R788" s="129">
        <f t="shared" si="157"/>
        <v>0</v>
      </c>
    </row>
    <row r="789" spans="2:18" x14ac:dyDescent="0.3">
      <c r="B789" s="157">
        <v>612</v>
      </c>
      <c r="C789" s="170">
        <f t="shared" si="158"/>
        <v>78880000</v>
      </c>
      <c r="D789">
        <f t="shared" si="144"/>
        <v>2.6262200147056849E-8</v>
      </c>
      <c r="E789" s="120">
        <f t="shared" si="145"/>
        <v>0</v>
      </c>
      <c r="F789">
        <f t="shared" si="146"/>
        <v>0</v>
      </c>
      <c r="G789" s="188">
        <f t="shared" si="147"/>
        <v>41863789.117750973</v>
      </c>
      <c r="H789">
        <f t="shared" si="148"/>
        <v>0</v>
      </c>
      <c r="I789" s="120">
        <f t="shared" si="149"/>
        <v>97469544.215582341</v>
      </c>
      <c r="J789" s="129">
        <f t="shared" si="150"/>
        <v>0</v>
      </c>
      <c r="K789" s="188">
        <f t="shared" si="151"/>
        <v>51131414.967389531</v>
      </c>
      <c r="L789">
        <f t="shared" si="152"/>
        <v>0</v>
      </c>
      <c r="M789" s="120">
        <f t="shared" si="153"/>
        <v>88201918.365943789</v>
      </c>
      <c r="N789" s="129">
        <f t="shared" si="154"/>
        <v>0</v>
      </c>
      <c r="O789" s="188">
        <f t="shared" si="155"/>
        <v>60399040.81702809</v>
      </c>
      <c r="P789">
        <f t="shared" si="156"/>
        <v>0</v>
      </c>
      <c r="Q789" s="120">
        <f t="shared" si="159"/>
        <v>78934292.516305223</v>
      </c>
      <c r="R789" s="129">
        <f t="shared" si="157"/>
        <v>0</v>
      </c>
    </row>
    <row r="790" spans="2:18" x14ac:dyDescent="0.3">
      <c r="B790" s="157">
        <v>613</v>
      </c>
      <c r="C790" s="170">
        <f t="shared" si="158"/>
        <v>78960000</v>
      </c>
      <c r="D790">
        <f t="shared" si="144"/>
        <v>2.6036821850036922E-8</v>
      </c>
      <c r="E790" s="120">
        <f t="shared" si="145"/>
        <v>0</v>
      </c>
      <c r="F790">
        <f t="shared" si="146"/>
        <v>0</v>
      </c>
      <c r="G790" s="188">
        <f t="shared" si="147"/>
        <v>41863789.117750973</v>
      </c>
      <c r="H790">
        <f t="shared" si="148"/>
        <v>0</v>
      </c>
      <c r="I790" s="120">
        <f t="shared" si="149"/>
        <v>97469544.215582341</v>
      </c>
      <c r="J790" s="129">
        <f t="shared" si="150"/>
        <v>0</v>
      </c>
      <c r="K790" s="188">
        <f t="shared" si="151"/>
        <v>51131414.967389531</v>
      </c>
      <c r="L790">
        <f t="shared" si="152"/>
        <v>0</v>
      </c>
      <c r="M790" s="120">
        <f t="shared" si="153"/>
        <v>88201918.365943789</v>
      </c>
      <c r="N790" s="129">
        <f t="shared" si="154"/>
        <v>0</v>
      </c>
      <c r="O790" s="188">
        <f t="shared" si="155"/>
        <v>60399040.81702809</v>
      </c>
      <c r="P790">
        <f t="shared" si="156"/>
        <v>0</v>
      </c>
      <c r="Q790" s="120">
        <f t="shared" si="159"/>
        <v>78934292.516305223</v>
      </c>
      <c r="R790" s="129">
        <f t="shared" si="157"/>
        <v>2.6036821850036922E-8</v>
      </c>
    </row>
    <row r="791" spans="2:18" x14ac:dyDescent="0.3">
      <c r="B791" s="157">
        <v>614</v>
      </c>
      <c r="C791" s="170">
        <f t="shared" si="158"/>
        <v>79040000</v>
      </c>
      <c r="D791">
        <f t="shared" si="144"/>
        <v>2.5811454307047039E-8</v>
      </c>
      <c r="E791" s="120">
        <f t="shared" si="145"/>
        <v>0</v>
      </c>
      <c r="F791">
        <f t="shared" si="146"/>
        <v>0</v>
      </c>
      <c r="G791" s="188">
        <f t="shared" si="147"/>
        <v>41863789.117750973</v>
      </c>
      <c r="H791">
        <f t="shared" si="148"/>
        <v>0</v>
      </c>
      <c r="I791" s="120">
        <f t="shared" si="149"/>
        <v>97469544.215582341</v>
      </c>
      <c r="J791" s="129">
        <f t="shared" si="150"/>
        <v>0</v>
      </c>
      <c r="K791" s="188">
        <f t="shared" si="151"/>
        <v>51131414.967389531</v>
      </c>
      <c r="L791">
        <f t="shared" si="152"/>
        <v>0</v>
      </c>
      <c r="M791" s="120">
        <f t="shared" si="153"/>
        <v>88201918.365943789</v>
      </c>
      <c r="N791" s="129">
        <f t="shared" si="154"/>
        <v>0</v>
      </c>
      <c r="O791" s="188">
        <f t="shared" si="155"/>
        <v>60399040.81702809</v>
      </c>
      <c r="P791">
        <f t="shared" si="156"/>
        <v>0</v>
      </c>
      <c r="Q791" s="120">
        <f t="shared" si="159"/>
        <v>78934292.516305223</v>
      </c>
      <c r="R791" s="129">
        <f t="shared" si="157"/>
        <v>2.5811454307047039E-8</v>
      </c>
    </row>
    <row r="792" spans="2:18" x14ac:dyDescent="0.3">
      <c r="B792" s="157">
        <v>615</v>
      </c>
      <c r="C792" s="170">
        <f t="shared" si="158"/>
        <v>79120000</v>
      </c>
      <c r="D792">
        <f t="shared" si="144"/>
        <v>2.5586130864869314E-8</v>
      </c>
      <c r="E792" s="120">
        <f t="shared" si="145"/>
        <v>0</v>
      </c>
      <c r="F792">
        <f t="shared" si="146"/>
        <v>0</v>
      </c>
      <c r="G792" s="188">
        <f t="shared" si="147"/>
        <v>41863789.117750973</v>
      </c>
      <c r="H792">
        <f t="shared" si="148"/>
        <v>0</v>
      </c>
      <c r="I792" s="120">
        <f t="shared" si="149"/>
        <v>97469544.215582341</v>
      </c>
      <c r="J792" s="129">
        <f t="shared" si="150"/>
        <v>0</v>
      </c>
      <c r="K792" s="188">
        <f t="shared" si="151"/>
        <v>51131414.967389531</v>
      </c>
      <c r="L792">
        <f t="shared" si="152"/>
        <v>0</v>
      </c>
      <c r="M792" s="120">
        <f t="shared" si="153"/>
        <v>88201918.365943789</v>
      </c>
      <c r="N792" s="129">
        <f t="shared" si="154"/>
        <v>0</v>
      </c>
      <c r="O792" s="188">
        <f t="shared" si="155"/>
        <v>60399040.81702809</v>
      </c>
      <c r="P792">
        <f t="shared" si="156"/>
        <v>0</v>
      </c>
      <c r="Q792" s="120">
        <f t="shared" si="159"/>
        <v>78934292.516305223</v>
      </c>
      <c r="R792" s="129">
        <f t="shared" si="157"/>
        <v>2.5586130864869314E-8</v>
      </c>
    </row>
    <row r="793" spans="2:18" x14ac:dyDescent="0.3">
      <c r="B793" s="157">
        <v>616</v>
      </c>
      <c r="C793" s="170">
        <f t="shared" si="158"/>
        <v>79200000</v>
      </c>
      <c r="D793">
        <f t="shared" si="144"/>
        <v>2.5360884570603914E-8</v>
      </c>
      <c r="E793" s="120">
        <f t="shared" si="145"/>
        <v>0</v>
      </c>
      <c r="F793">
        <f t="shared" si="146"/>
        <v>0</v>
      </c>
      <c r="G793" s="188">
        <f t="shared" si="147"/>
        <v>41863789.117750973</v>
      </c>
      <c r="H793">
        <f t="shared" si="148"/>
        <v>0</v>
      </c>
      <c r="I793" s="120">
        <f t="shared" si="149"/>
        <v>97469544.215582341</v>
      </c>
      <c r="J793" s="129">
        <f t="shared" si="150"/>
        <v>0</v>
      </c>
      <c r="K793" s="188">
        <f t="shared" si="151"/>
        <v>51131414.967389531</v>
      </c>
      <c r="L793">
        <f t="shared" si="152"/>
        <v>0</v>
      </c>
      <c r="M793" s="120">
        <f t="shared" si="153"/>
        <v>88201918.365943789</v>
      </c>
      <c r="N793" s="129">
        <f t="shared" si="154"/>
        <v>0</v>
      </c>
      <c r="O793" s="188">
        <f t="shared" si="155"/>
        <v>60399040.81702809</v>
      </c>
      <c r="P793">
        <f t="shared" si="156"/>
        <v>0</v>
      </c>
      <c r="Q793" s="120">
        <f t="shared" si="159"/>
        <v>78934292.516305223</v>
      </c>
      <c r="R793" s="129">
        <f t="shared" si="157"/>
        <v>2.5360884570603914E-8</v>
      </c>
    </row>
    <row r="794" spans="2:18" x14ac:dyDescent="0.3">
      <c r="B794" s="157">
        <v>617</v>
      </c>
      <c r="C794" s="170">
        <f t="shared" si="158"/>
        <v>79280000</v>
      </c>
      <c r="D794">
        <f t="shared" si="144"/>
        <v>2.5135748164478638E-8</v>
      </c>
      <c r="E794" s="120">
        <f t="shared" si="145"/>
        <v>0</v>
      </c>
      <c r="F794">
        <f t="shared" si="146"/>
        <v>0</v>
      </c>
      <c r="G794" s="188">
        <f t="shared" si="147"/>
        <v>41863789.117750973</v>
      </c>
      <c r="H794">
        <f t="shared" si="148"/>
        <v>0</v>
      </c>
      <c r="I794" s="120">
        <f t="shared" si="149"/>
        <v>97469544.215582341</v>
      </c>
      <c r="J794" s="129">
        <f t="shared" si="150"/>
        <v>0</v>
      </c>
      <c r="K794" s="188">
        <f t="shared" si="151"/>
        <v>51131414.967389531</v>
      </c>
      <c r="L794">
        <f t="shared" si="152"/>
        <v>0</v>
      </c>
      <c r="M794" s="120">
        <f t="shared" si="153"/>
        <v>88201918.365943789</v>
      </c>
      <c r="N794" s="129">
        <f t="shared" si="154"/>
        <v>0</v>
      </c>
      <c r="O794" s="188">
        <f t="shared" si="155"/>
        <v>60399040.81702809</v>
      </c>
      <c r="P794">
        <f t="shared" si="156"/>
        <v>0</v>
      </c>
      <c r="Q794" s="120">
        <f t="shared" si="159"/>
        <v>78934292.516305223</v>
      </c>
      <c r="R794" s="129">
        <f t="shared" si="157"/>
        <v>2.5135748164478638E-8</v>
      </c>
    </row>
    <row r="795" spans="2:18" x14ac:dyDescent="0.3">
      <c r="B795" s="157">
        <v>618</v>
      </c>
      <c r="C795" s="170">
        <f t="shared" si="158"/>
        <v>79360000</v>
      </c>
      <c r="D795">
        <f t="shared" si="144"/>
        <v>2.4910754072835491E-8</v>
      </c>
      <c r="E795" s="120">
        <f t="shared" si="145"/>
        <v>0</v>
      </c>
      <c r="F795">
        <f t="shared" si="146"/>
        <v>0</v>
      </c>
      <c r="G795" s="188">
        <f t="shared" si="147"/>
        <v>41863789.117750973</v>
      </c>
      <c r="H795">
        <f t="shared" si="148"/>
        <v>0</v>
      </c>
      <c r="I795" s="120">
        <f t="shared" si="149"/>
        <v>97469544.215582341</v>
      </c>
      <c r="J795" s="129">
        <f t="shared" si="150"/>
        <v>0</v>
      </c>
      <c r="K795" s="188">
        <f t="shared" si="151"/>
        <v>51131414.967389531</v>
      </c>
      <c r="L795">
        <f t="shared" si="152"/>
        <v>0</v>
      </c>
      <c r="M795" s="120">
        <f t="shared" si="153"/>
        <v>88201918.365943789</v>
      </c>
      <c r="N795" s="129">
        <f t="shared" si="154"/>
        <v>0</v>
      </c>
      <c r="O795" s="188">
        <f t="shared" si="155"/>
        <v>60399040.81702809</v>
      </c>
      <c r="P795">
        <f t="shared" si="156"/>
        <v>0</v>
      </c>
      <c r="Q795" s="120">
        <f t="shared" si="159"/>
        <v>78934292.516305223</v>
      </c>
      <c r="R795" s="129">
        <f t="shared" si="157"/>
        <v>2.4910754072835491E-8</v>
      </c>
    </row>
    <row r="796" spans="2:18" x14ac:dyDescent="0.3">
      <c r="B796" s="157">
        <v>619</v>
      </c>
      <c r="C796" s="170">
        <f t="shared" si="158"/>
        <v>79440000</v>
      </c>
      <c r="D796">
        <f t="shared" si="144"/>
        <v>2.4685934401295513E-8</v>
      </c>
      <c r="E796" s="120">
        <f t="shared" si="145"/>
        <v>0</v>
      </c>
      <c r="F796">
        <f t="shared" si="146"/>
        <v>0</v>
      </c>
      <c r="G796" s="188">
        <f t="shared" si="147"/>
        <v>41863789.117750973</v>
      </c>
      <c r="H796">
        <f t="shared" si="148"/>
        <v>0</v>
      </c>
      <c r="I796" s="120">
        <f t="shared" si="149"/>
        <v>97469544.215582341</v>
      </c>
      <c r="J796" s="129">
        <f t="shared" si="150"/>
        <v>0</v>
      </c>
      <c r="K796" s="188">
        <f t="shared" si="151"/>
        <v>51131414.967389531</v>
      </c>
      <c r="L796">
        <f t="shared" si="152"/>
        <v>0</v>
      </c>
      <c r="M796" s="120">
        <f t="shared" si="153"/>
        <v>88201918.365943789</v>
      </c>
      <c r="N796" s="129">
        <f t="shared" si="154"/>
        <v>0</v>
      </c>
      <c r="O796" s="188">
        <f t="shared" si="155"/>
        <v>60399040.81702809</v>
      </c>
      <c r="P796">
        <f t="shared" si="156"/>
        <v>0</v>
      </c>
      <c r="Q796" s="120">
        <f t="shared" si="159"/>
        <v>78934292.516305223</v>
      </c>
      <c r="R796" s="129">
        <f t="shared" si="157"/>
        <v>2.4685934401295513E-8</v>
      </c>
    </row>
    <row r="797" spans="2:18" x14ac:dyDescent="0.3">
      <c r="B797" s="157">
        <v>620</v>
      </c>
      <c r="C797" s="170">
        <f t="shared" si="158"/>
        <v>79520000</v>
      </c>
      <c r="D797">
        <f t="shared" si="144"/>
        <v>2.4461320928103644E-8</v>
      </c>
      <c r="E797" s="120">
        <f t="shared" si="145"/>
        <v>0</v>
      </c>
      <c r="F797">
        <f t="shared" si="146"/>
        <v>0</v>
      </c>
      <c r="G797" s="188">
        <f t="shared" si="147"/>
        <v>41863789.117750973</v>
      </c>
      <c r="H797">
        <f t="shared" si="148"/>
        <v>0</v>
      </c>
      <c r="I797" s="120">
        <f t="shared" si="149"/>
        <v>97469544.215582341</v>
      </c>
      <c r="J797" s="129">
        <f t="shared" si="150"/>
        <v>0</v>
      </c>
      <c r="K797" s="188">
        <f t="shared" si="151"/>
        <v>51131414.967389531</v>
      </c>
      <c r="L797">
        <f t="shared" si="152"/>
        <v>0</v>
      </c>
      <c r="M797" s="120">
        <f t="shared" si="153"/>
        <v>88201918.365943789</v>
      </c>
      <c r="N797" s="129">
        <f t="shared" si="154"/>
        <v>0</v>
      </c>
      <c r="O797" s="188">
        <f t="shared" si="155"/>
        <v>60399040.81702809</v>
      </c>
      <c r="P797">
        <f t="shared" si="156"/>
        <v>0</v>
      </c>
      <c r="Q797" s="120">
        <f t="shared" si="159"/>
        <v>78934292.516305223</v>
      </c>
      <c r="R797" s="129">
        <f t="shared" si="157"/>
        <v>2.4461320928103644E-8</v>
      </c>
    </row>
    <row r="798" spans="2:18" x14ac:dyDescent="0.3">
      <c r="B798" s="157">
        <v>621</v>
      </c>
      <c r="C798" s="170">
        <f t="shared" si="158"/>
        <v>79600000</v>
      </c>
      <c r="D798">
        <f t="shared" si="144"/>
        <v>2.4236945097654693E-8</v>
      </c>
      <c r="E798" s="120">
        <f t="shared" si="145"/>
        <v>0</v>
      </c>
      <c r="F798">
        <f t="shared" si="146"/>
        <v>0</v>
      </c>
      <c r="G798" s="188">
        <f t="shared" si="147"/>
        <v>41863789.117750973</v>
      </c>
      <c r="H798">
        <f t="shared" si="148"/>
        <v>0</v>
      </c>
      <c r="I798" s="120">
        <f t="shared" si="149"/>
        <v>97469544.215582341</v>
      </c>
      <c r="J798" s="129">
        <f t="shared" si="150"/>
        <v>0</v>
      </c>
      <c r="K798" s="188">
        <f t="shared" si="151"/>
        <v>51131414.967389531</v>
      </c>
      <c r="L798">
        <f t="shared" si="152"/>
        <v>0</v>
      </c>
      <c r="M798" s="120">
        <f t="shared" si="153"/>
        <v>88201918.365943789</v>
      </c>
      <c r="N798" s="129">
        <f t="shared" si="154"/>
        <v>0</v>
      </c>
      <c r="O798" s="188">
        <f t="shared" si="155"/>
        <v>60399040.81702809</v>
      </c>
      <c r="P798">
        <f t="shared" si="156"/>
        <v>0</v>
      </c>
      <c r="Q798" s="120">
        <f t="shared" si="159"/>
        <v>78934292.516305223</v>
      </c>
      <c r="R798" s="129">
        <f t="shared" si="157"/>
        <v>2.4236945097654693E-8</v>
      </c>
    </row>
    <row r="799" spans="2:18" x14ac:dyDescent="0.3">
      <c r="B799" s="157">
        <v>622</v>
      </c>
      <c r="C799" s="170">
        <f t="shared" si="158"/>
        <v>79680000</v>
      </c>
      <c r="D799">
        <f t="shared" si="144"/>
        <v>2.4012838014201863E-8</v>
      </c>
      <c r="E799" s="120">
        <f t="shared" si="145"/>
        <v>0</v>
      </c>
      <c r="F799">
        <f t="shared" si="146"/>
        <v>0</v>
      </c>
      <c r="G799" s="188">
        <f t="shared" si="147"/>
        <v>41863789.117750973</v>
      </c>
      <c r="H799">
        <f t="shared" si="148"/>
        <v>0</v>
      </c>
      <c r="I799" s="120">
        <f t="shared" si="149"/>
        <v>97469544.215582341</v>
      </c>
      <c r="J799" s="129">
        <f t="shared" si="150"/>
        <v>0</v>
      </c>
      <c r="K799" s="188">
        <f t="shared" si="151"/>
        <v>51131414.967389531</v>
      </c>
      <c r="L799">
        <f t="shared" si="152"/>
        <v>0</v>
      </c>
      <c r="M799" s="120">
        <f t="shared" si="153"/>
        <v>88201918.365943789</v>
      </c>
      <c r="N799" s="129">
        <f t="shared" si="154"/>
        <v>0</v>
      </c>
      <c r="O799" s="188">
        <f t="shared" si="155"/>
        <v>60399040.81702809</v>
      </c>
      <c r="P799">
        <f t="shared" si="156"/>
        <v>0</v>
      </c>
      <c r="Q799" s="120">
        <f t="shared" si="159"/>
        <v>78934292.516305223</v>
      </c>
      <c r="R799" s="129">
        <f t="shared" si="157"/>
        <v>2.4012838014201863E-8</v>
      </c>
    </row>
    <row r="800" spans="2:18" x14ac:dyDescent="0.3">
      <c r="B800" s="157">
        <v>623</v>
      </c>
      <c r="C800" s="170">
        <f t="shared" si="158"/>
        <v>79760000</v>
      </c>
      <c r="D800">
        <f t="shared" si="144"/>
        <v>2.3789030435748865E-8</v>
      </c>
      <c r="E800" s="120">
        <f t="shared" si="145"/>
        <v>0</v>
      </c>
      <c r="F800">
        <f t="shared" si="146"/>
        <v>0</v>
      </c>
      <c r="G800" s="188">
        <f t="shared" si="147"/>
        <v>41863789.117750973</v>
      </c>
      <c r="H800">
        <f t="shared" si="148"/>
        <v>0</v>
      </c>
      <c r="I800" s="120">
        <f t="shared" si="149"/>
        <v>97469544.215582341</v>
      </c>
      <c r="J800" s="129">
        <f t="shared" si="150"/>
        <v>0</v>
      </c>
      <c r="K800" s="188">
        <f t="shared" si="151"/>
        <v>51131414.967389531</v>
      </c>
      <c r="L800">
        <f t="shared" si="152"/>
        <v>0</v>
      </c>
      <c r="M800" s="120">
        <f t="shared" si="153"/>
        <v>88201918.365943789</v>
      </c>
      <c r="N800" s="129">
        <f t="shared" si="154"/>
        <v>0</v>
      </c>
      <c r="O800" s="188">
        <f t="shared" si="155"/>
        <v>60399040.81702809</v>
      </c>
      <c r="P800">
        <f t="shared" si="156"/>
        <v>0</v>
      </c>
      <c r="Q800" s="120">
        <f t="shared" si="159"/>
        <v>78934292.516305223</v>
      </c>
      <c r="R800" s="129">
        <f t="shared" si="157"/>
        <v>2.3789030435748865E-8</v>
      </c>
    </row>
    <row r="801" spans="2:18" x14ac:dyDescent="0.3">
      <c r="B801" s="157">
        <v>624</v>
      </c>
      <c r="C801" s="170">
        <f t="shared" si="158"/>
        <v>79840000</v>
      </c>
      <c r="D801">
        <f t="shared" si="144"/>
        <v>2.356555276812665E-8</v>
      </c>
      <c r="E801" s="120">
        <f t="shared" si="145"/>
        <v>0</v>
      </c>
      <c r="F801">
        <f t="shared" si="146"/>
        <v>0</v>
      </c>
      <c r="G801" s="188">
        <f t="shared" si="147"/>
        <v>41863789.117750973</v>
      </c>
      <c r="H801">
        <f t="shared" si="148"/>
        <v>0</v>
      </c>
      <c r="I801" s="120">
        <f t="shared" si="149"/>
        <v>97469544.215582341</v>
      </c>
      <c r="J801" s="129">
        <f t="shared" si="150"/>
        <v>0</v>
      </c>
      <c r="K801" s="188">
        <f t="shared" si="151"/>
        <v>51131414.967389531</v>
      </c>
      <c r="L801">
        <f t="shared" si="152"/>
        <v>0</v>
      </c>
      <c r="M801" s="120">
        <f t="shared" si="153"/>
        <v>88201918.365943789</v>
      </c>
      <c r="N801" s="129">
        <f t="shared" si="154"/>
        <v>0</v>
      </c>
      <c r="O801" s="188">
        <f t="shared" si="155"/>
        <v>60399040.81702809</v>
      </c>
      <c r="P801">
        <f t="shared" si="156"/>
        <v>0</v>
      </c>
      <c r="Q801" s="120">
        <f t="shared" si="159"/>
        <v>78934292.516305223</v>
      </c>
      <c r="R801" s="129">
        <f t="shared" si="157"/>
        <v>2.356555276812665E-8</v>
      </c>
    </row>
    <row r="802" spans="2:18" x14ac:dyDescent="0.3">
      <c r="B802" s="157">
        <v>625</v>
      </c>
      <c r="C802" s="170">
        <f t="shared" si="158"/>
        <v>79920000</v>
      </c>
      <c r="D802">
        <f t="shared" si="144"/>
        <v>2.3342435059255806E-8</v>
      </c>
      <c r="E802" s="120">
        <f t="shared" si="145"/>
        <v>0</v>
      </c>
      <c r="F802">
        <f t="shared" si="146"/>
        <v>0</v>
      </c>
      <c r="G802" s="188">
        <f t="shared" si="147"/>
        <v>41863789.117750973</v>
      </c>
      <c r="H802">
        <f t="shared" si="148"/>
        <v>0</v>
      </c>
      <c r="I802" s="120">
        <f t="shared" si="149"/>
        <v>97469544.215582341</v>
      </c>
      <c r="J802" s="129">
        <f t="shared" si="150"/>
        <v>0</v>
      </c>
      <c r="K802" s="188">
        <f t="shared" si="151"/>
        <v>51131414.967389531</v>
      </c>
      <c r="L802">
        <f t="shared" si="152"/>
        <v>0</v>
      </c>
      <c r="M802" s="120">
        <f t="shared" si="153"/>
        <v>88201918.365943789</v>
      </c>
      <c r="N802" s="129">
        <f t="shared" si="154"/>
        <v>0</v>
      </c>
      <c r="O802" s="188">
        <f t="shared" si="155"/>
        <v>60399040.81702809</v>
      </c>
      <c r="P802">
        <f t="shared" si="156"/>
        <v>0</v>
      </c>
      <c r="Q802" s="120">
        <f t="shared" si="159"/>
        <v>78934292.516305223</v>
      </c>
      <c r="R802" s="129">
        <f t="shared" si="157"/>
        <v>2.3342435059255806E-8</v>
      </c>
    </row>
    <row r="803" spans="2:18" x14ac:dyDescent="0.3">
      <c r="B803" s="157">
        <v>626</v>
      </c>
      <c r="C803" s="170">
        <f t="shared" si="158"/>
        <v>80000000</v>
      </c>
      <c r="D803">
        <f t="shared" si="144"/>
        <v>2.311970699359525E-8</v>
      </c>
      <c r="E803" s="120">
        <f t="shared" si="145"/>
        <v>0</v>
      </c>
      <c r="F803">
        <f t="shared" si="146"/>
        <v>0</v>
      </c>
      <c r="G803" s="188">
        <f t="shared" si="147"/>
        <v>41863789.117750973</v>
      </c>
      <c r="H803">
        <f t="shared" si="148"/>
        <v>0</v>
      </c>
      <c r="I803" s="120">
        <f t="shared" si="149"/>
        <v>97469544.215582341</v>
      </c>
      <c r="J803" s="129">
        <f t="shared" si="150"/>
        <v>0</v>
      </c>
      <c r="K803" s="188">
        <f t="shared" si="151"/>
        <v>51131414.967389531</v>
      </c>
      <c r="L803">
        <f t="shared" si="152"/>
        <v>0</v>
      </c>
      <c r="M803" s="120">
        <f t="shared" si="153"/>
        <v>88201918.365943789</v>
      </c>
      <c r="N803" s="129">
        <f t="shared" si="154"/>
        <v>0</v>
      </c>
      <c r="O803" s="188">
        <f t="shared" si="155"/>
        <v>60399040.81702809</v>
      </c>
      <c r="P803">
        <f t="shared" si="156"/>
        <v>0</v>
      </c>
      <c r="Q803" s="120">
        <f t="shared" si="159"/>
        <v>78934292.516305223</v>
      </c>
      <c r="R803" s="129">
        <f t="shared" si="157"/>
        <v>2.311970699359525E-8</v>
      </c>
    </row>
    <row r="804" spans="2:18" x14ac:dyDescent="0.3">
      <c r="B804" s="157">
        <v>627</v>
      </c>
      <c r="C804" s="170">
        <f t="shared" si="158"/>
        <v>80080000</v>
      </c>
      <c r="D804">
        <f t="shared" si="144"/>
        <v>2.2897397886778103E-8</v>
      </c>
      <c r="E804" s="120">
        <f t="shared" si="145"/>
        <v>0</v>
      </c>
      <c r="F804">
        <f t="shared" si="146"/>
        <v>0</v>
      </c>
      <c r="G804" s="188">
        <f t="shared" si="147"/>
        <v>41863789.117750973</v>
      </c>
      <c r="H804">
        <f t="shared" si="148"/>
        <v>0</v>
      </c>
      <c r="I804" s="120">
        <f t="shared" si="149"/>
        <v>97469544.215582341</v>
      </c>
      <c r="J804" s="129">
        <f t="shared" si="150"/>
        <v>0</v>
      </c>
      <c r="K804" s="188">
        <f t="shared" si="151"/>
        <v>51131414.967389531</v>
      </c>
      <c r="L804">
        <f t="shared" si="152"/>
        <v>0</v>
      </c>
      <c r="M804" s="120">
        <f t="shared" si="153"/>
        <v>88201918.365943789</v>
      </c>
      <c r="N804" s="129">
        <f t="shared" si="154"/>
        <v>0</v>
      </c>
      <c r="O804" s="188">
        <f t="shared" si="155"/>
        <v>60399040.81702809</v>
      </c>
      <c r="P804">
        <f t="shared" si="156"/>
        <v>0</v>
      </c>
      <c r="Q804" s="120">
        <f t="shared" si="159"/>
        <v>78934292.516305223</v>
      </c>
      <c r="R804" s="129">
        <f t="shared" si="157"/>
        <v>2.2897397886778103E-8</v>
      </c>
    </row>
    <row r="805" spans="2:18" x14ac:dyDescent="0.3">
      <c r="B805" s="157">
        <v>628</v>
      </c>
      <c r="C805" s="170">
        <f t="shared" si="158"/>
        <v>80160000</v>
      </c>
      <c r="D805">
        <f t="shared" si="144"/>
        <v>2.2675536680435306E-8</v>
      </c>
      <c r="E805" s="120">
        <f t="shared" si="145"/>
        <v>0</v>
      </c>
      <c r="F805">
        <f t="shared" si="146"/>
        <v>0</v>
      </c>
      <c r="G805" s="188">
        <f t="shared" si="147"/>
        <v>41863789.117750973</v>
      </c>
      <c r="H805">
        <f t="shared" si="148"/>
        <v>0</v>
      </c>
      <c r="I805" s="120">
        <f t="shared" si="149"/>
        <v>97469544.215582341</v>
      </c>
      <c r="J805" s="129">
        <f t="shared" si="150"/>
        <v>0</v>
      </c>
      <c r="K805" s="188">
        <f t="shared" si="151"/>
        <v>51131414.967389531</v>
      </c>
      <c r="L805">
        <f t="shared" si="152"/>
        <v>0</v>
      </c>
      <c r="M805" s="120">
        <f t="shared" si="153"/>
        <v>88201918.365943789</v>
      </c>
      <c r="N805" s="129">
        <f t="shared" si="154"/>
        <v>0</v>
      </c>
      <c r="O805" s="188">
        <f t="shared" si="155"/>
        <v>60399040.81702809</v>
      </c>
      <c r="P805">
        <f t="shared" si="156"/>
        <v>0</v>
      </c>
      <c r="Q805" s="120">
        <f t="shared" si="159"/>
        <v>78934292.516305223</v>
      </c>
      <c r="R805" s="129">
        <f t="shared" si="157"/>
        <v>2.2675536680435306E-8</v>
      </c>
    </row>
    <row r="806" spans="2:18" x14ac:dyDescent="0.3">
      <c r="B806" s="157">
        <v>629</v>
      </c>
      <c r="C806" s="170">
        <f t="shared" si="158"/>
        <v>80240000</v>
      </c>
      <c r="D806">
        <f t="shared" si="144"/>
        <v>2.2454151937207452E-8</v>
      </c>
      <c r="E806" s="120">
        <f t="shared" si="145"/>
        <v>0</v>
      </c>
      <c r="F806">
        <f t="shared" si="146"/>
        <v>0</v>
      </c>
      <c r="G806" s="188">
        <f t="shared" si="147"/>
        <v>41863789.117750973</v>
      </c>
      <c r="H806">
        <f t="shared" si="148"/>
        <v>0</v>
      </c>
      <c r="I806" s="120">
        <f t="shared" si="149"/>
        <v>97469544.215582341</v>
      </c>
      <c r="J806" s="129">
        <f t="shared" si="150"/>
        <v>0</v>
      </c>
      <c r="K806" s="188">
        <f t="shared" si="151"/>
        <v>51131414.967389531</v>
      </c>
      <c r="L806">
        <f t="shared" si="152"/>
        <v>0</v>
      </c>
      <c r="M806" s="120">
        <f t="shared" si="153"/>
        <v>88201918.365943789</v>
      </c>
      <c r="N806" s="129">
        <f t="shared" si="154"/>
        <v>0</v>
      </c>
      <c r="O806" s="188">
        <f t="shared" si="155"/>
        <v>60399040.81702809</v>
      </c>
      <c r="P806">
        <f t="shared" si="156"/>
        <v>0</v>
      </c>
      <c r="Q806" s="120">
        <f t="shared" si="159"/>
        <v>78934292.516305223</v>
      </c>
      <c r="R806" s="129">
        <f t="shared" si="157"/>
        <v>2.2454151937207452E-8</v>
      </c>
    </row>
    <row r="807" spans="2:18" x14ac:dyDescent="0.3">
      <c r="B807" s="157">
        <v>630</v>
      </c>
      <c r="C807" s="170">
        <f t="shared" si="158"/>
        <v>80320000</v>
      </c>
      <c r="D807">
        <f t="shared" si="144"/>
        <v>2.2233271835945278E-8</v>
      </c>
      <c r="E807" s="120">
        <f t="shared" si="145"/>
        <v>0</v>
      </c>
      <c r="F807">
        <f t="shared" si="146"/>
        <v>0</v>
      </c>
      <c r="G807" s="188">
        <f t="shared" si="147"/>
        <v>41863789.117750973</v>
      </c>
      <c r="H807">
        <f t="shared" si="148"/>
        <v>0</v>
      </c>
      <c r="I807" s="120">
        <f t="shared" si="149"/>
        <v>97469544.215582341</v>
      </c>
      <c r="J807" s="129">
        <f t="shared" si="150"/>
        <v>0</v>
      </c>
      <c r="K807" s="188">
        <f t="shared" si="151"/>
        <v>51131414.967389531</v>
      </c>
      <c r="L807">
        <f t="shared" si="152"/>
        <v>0</v>
      </c>
      <c r="M807" s="120">
        <f t="shared" si="153"/>
        <v>88201918.365943789</v>
      </c>
      <c r="N807" s="129">
        <f t="shared" si="154"/>
        <v>0</v>
      </c>
      <c r="O807" s="188">
        <f t="shared" si="155"/>
        <v>60399040.81702809</v>
      </c>
      <c r="P807">
        <f t="shared" si="156"/>
        <v>0</v>
      </c>
      <c r="Q807" s="120">
        <f t="shared" si="159"/>
        <v>78934292.516305223</v>
      </c>
      <c r="R807" s="129">
        <f t="shared" si="157"/>
        <v>2.2233271835945278E-8</v>
      </c>
    </row>
    <row r="808" spans="2:18" x14ac:dyDescent="0.3">
      <c r="B808" s="157">
        <v>631</v>
      </c>
      <c r="C808" s="170">
        <f t="shared" si="158"/>
        <v>80400000</v>
      </c>
      <c r="D808">
        <f t="shared" si="144"/>
        <v>2.2012924167099142E-8</v>
      </c>
      <c r="E808" s="120">
        <f t="shared" si="145"/>
        <v>0</v>
      </c>
      <c r="F808">
        <f t="shared" si="146"/>
        <v>0</v>
      </c>
      <c r="G808" s="188">
        <f t="shared" si="147"/>
        <v>41863789.117750973</v>
      </c>
      <c r="H808">
        <f t="shared" si="148"/>
        <v>0</v>
      </c>
      <c r="I808" s="120">
        <f t="shared" si="149"/>
        <v>97469544.215582341</v>
      </c>
      <c r="J808" s="129">
        <f t="shared" si="150"/>
        <v>0</v>
      </c>
      <c r="K808" s="188">
        <f t="shared" si="151"/>
        <v>51131414.967389531</v>
      </c>
      <c r="L808">
        <f t="shared" si="152"/>
        <v>0</v>
      </c>
      <c r="M808" s="120">
        <f t="shared" si="153"/>
        <v>88201918.365943789</v>
      </c>
      <c r="N808" s="129">
        <f t="shared" si="154"/>
        <v>0</v>
      </c>
      <c r="O808" s="188">
        <f t="shared" si="155"/>
        <v>60399040.81702809</v>
      </c>
      <c r="P808">
        <f t="shared" si="156"/>
        <v>0</v>
      </c>
      <c r="Q808" s="120">
        <f t="shared" si="159"/>
        <v>78934292.516305223</v>
      </c>
      <c r="R808" s="129">
        <f t="shared" si="157"/>
        <v>2.2012924167099142E-8</v>
      </c>
    </row>
    <row r="809" spans="2:18" x14ac:dyDescent="0.3">
      <c r="B809" s="157">
        <v>632</v>
      </c>
      <c r="C809" s="170">
        <f t="shared" si="158"/>
        <v>80480000</v>
      </c>
      <c r="D809">
        <f t="shared" si="144"/>
        <v>2.1793136328297671E-8</v>
      </c>
      <c r="E809" s="120">
        <f t="shared" si="145"/>
        <v>0</v>
      </c>
      <c r="F809">
        <f t="shared" si="146"/>
        <v>0</v>
      </c>
      <c r="G809" s="188">
        <f t="shared" si="147"/>
        <v>41863789.117750973</v>
      </c>
      <c r="H809">
        <f t="shared" si="148"/>
        <v>0</v>
      </c>
      <c r="I809" s="120">
        <f t="shared" si="149"/>
        <v>97469544.215582341</v>
      </c>
      <c r="J809" s="129">
        <f t="shared" si="150"/>
        <v>0</v>
      </c>
      <c r="K809" s="188">
        <f t="shared" si="151"/>
        <v>51131414.967389531</v>
      </c>
      <c r="L809">
        <f t="shared" si="152"/>
        <v>0</v>
      </c>
      <c r="M809" s="120">
        <f t="shared" si="153"/>
        <v>88201918.365943789</v>
      </c>
      <c r="N809" s="129">
        <f t="shared" si="154"/>
        <v>0</v>
      </c>
      <c r="O809" s="188">
        <f t="shared" si="155"/>
        <v>60399040.81702809</v>
      </c>
      <c r="P809">
        <f t="shared" si="156"/>
        <v>0</v>
      </c>
      <c r="Q809" s="120">
        <f t="shared" si="159"/>
        <v>78934292.516305223</v>
      </c>
      <c r="R809" s="129">
        <f t="shared" si="157"/>
        <v>2.1793136328297671E-8</v>
      </c>
    </row>
    <row r="810" spans="2:18" x14ac:dyDescent="0.3">
      <c r="B810" s="157">
        <v>633</v>
      </c>
      <c r="C810" s="170">
        <f t="shared" si="158"/>
        <v>80560000</v>
      </c>
      <c r="D810">
        <f t="shared" si="144"/>
        <v>2.1573935320115646E-8</v>
      </c>
      <c r="E810" s="120">
        <f t="shared" si="145"/>
        <v>0</v>
      </c>
      <c r="F810">
        <f t="shared" si="146"/>
        <v>0</v>
      </c>
      <c r="G810" s="188">
        <f t="shared" si="147"/>
        <v>41863789.117750973</v>
      </c>
      <c r="H810">
        <f t="shared" si="148"/>
        <v>0</v>
      </c>
      <c r="I810" s="120">
        <f t="shared" si="149"/>
        <v>97469544.215582341</v>
      </c>
      <c r="J810" s="129">
        <f t="shared" si="150"/>
        <v>0</v>
      </c>
      <c r="K810" s="188">
        <f t="shared" si="151"/>
        <v>51131414.967389531</v>
      </c>
      <c r="L810">
        <f t="shared" si="152"/>
        <v>0</v>
      </c>
      <c r="M810" s="120">
        <f t="shared" si="153"/>
        <v>88201918.365943789</v>
      </c>
      <c r="N810" s="129">
        <f t="shared" si="154"/>
        <v>0</v>
      </c>
      <c r="O810" s="188">
        <f t="shared" si="155"/>
        <v>60399040.81702809</v>
      </c>
      <c r="P810">
        <f t="shared" si="156"/>
        <v>0</v>
      </c>
      <c r="Q810" s="120">
        <f t="shared" si="159"/>
        <v>78934292.516305223</v>
      </c>
      <c r="R810" s="129">
        <f t="shared" si="157"/>
        <v>2.1573935320115646E-8</v>
      </c>
    </row>
    <row r="811" spans="2:18" x14ac:dyDescent="0.3">
      <c r="B811" s="157">
        <v>634</v>
      </c>
      <c r="C811" s="170">
        <f t="shared" si="158"/>
        <v>80640000</v>
      </c>
      <c r="D811">
        <f t="shared" si="144"/>
        <v>2.1355347742031219E-8</v>
      </c>
      <c r="E811" s="120">
        <f t="shared" si="145"/>
        <v>0</v>
      </c>
      <c r="F811">
        <f t="shared" si="146"/>
        <v>0</v>
      </c>
      <c r="G811" s="188">
        <f t="shared" si="147"/>
        <v>41863789.117750973</v>
      </c>
      <c r="H811">
        <f t="shared" si="148"/>
        <v>0</v>
      </c>
      <c r="I811" s="120">
        <f t="shared" si="149"/>
        <v>97469544.215582341</v>
      </c>
      <c r="J811" s="129">
        <f t="shared" si="150"/>
        <v>0</v>
      </c>
      <c r="K811" s="188">
        <f t="shared" si="151"/>
        <v>51131414.967389531</v>
      </c>
      <c r="L811">
        <f t="shared" si="152"/>
        <v>0</v>
      </c>
      <c r="M811" s="120">
        <f t="shared" si="153"/>
        <v>88201918.365943789</v>
      </c>
      <c r="N811" s="129">
        <f t="shared" si="154"/>
        <v>0</v>
      </c>
      <c r="O811" s="188">
        <f t="shared" si="155"/>
        <v>60399040.81702809</v>
      </c>
      <c r="P811">
        <f t="shared" si="156"/>
        <v>0</v>
      </c>
      <c r="Q811" s="120">
        <f t="shared" si="159"/>
        <v>78934292.516305223</v>
      </c>
      <c r="R811" s="129">
        <f t="shared" si="157"/>
        <v>2.1355347742031219E-8</v>
      </c>
    </row>
    <row r="812" spans="2:18" x14ac:dyDescent="0.3">
      <c r="B812" s="157">
        <v>635</v>
      </c>
      <c r="C812" s="170">
        <f t="shared" si="158"/>
        <v>80720000</v>
      </c>
      <c r="D812">
        <f t="shared" si="144"/>
        <v>2.1137399788572279E-8</v>
      </c>
      <c r="E812" s="120">
        <f t="shared" si="145"/>
        <v>0</v>
      </c>
      <c r="F812">
        <f t="shared" si="146"/>
        <v>0</v>
      </c>
      <c r="G812" s="188">
        <f t="shared" si="147"/>
        <v>41863789.117750973</v>
      </c>
      <c r="H812">
        <f t="shared" si="148"/>
        <v>0</v>
      </c>
      <c r="I812" s="120">
        <f t="shared" si="149"/>
        <v>97469544.215582341</v>
      </c>
      <c r="J812" s="129">
        <f t="shared" si="150"/>
        <v>0</v>
      </c>
      <c r="K812" s="188">
        <f t="shared" si="151"/>
        <v>51131414.967389531</v>
      </c>
      <c r="L812">
        <f t="shared" si="152"/>
        <v>0</v>
      </c>
      <c r="M812" s="120">
        <f t="shared" si="153"/>
        <v>88201918.365943789</v>
      </c>
      <c r="N812" s="129">
        <f t="shared" si="154"/>
        <v>0</v>
      </c>
      <c r="O812" s="188">
        <f t="shared" si="155"/>
        <v>60399040.81702809</v>
      </c>
      <c r="P812">
        <f t="shared" si="156"/>
        <v>0</v>
      </c>
      <c r="Q812" s="120">
        <f t="shared" si="159"/>
        <v>78934292.516305223</v>
      </c>
      <c r="R812" s="129">
        <f t="shared" si="157"/>
        <v>2.1137399788572279E-8</v>
      </c>
    </row>
    <row r="813" spans="2:18" x14ac:dyDescent="0.3">
      <c r="B813" s="157">
        <v>636</v>
      </c>
      <c r="C813" s="170">
        <f t="shared" si="158"/>
        <v>80800000</v>
      </c>
      <c r="D813">
        <f t="shared" si="144"/>
        <v>2.0920117245651852E-8</v>
      </c>
      <c r="E813" s="120">
        <f t="shared" si="145"/>
        <v>0</v>
      </c>
      <c r="F813">
        <f t="shared" si="146"/>
        <v>0</v>
      </c>
      <c r="G813" s="188">
        <f t="shared" si="147"/>
        <v>41863789.117750973</v>
      </c>
      <c r="H813">
        <f t="shared" si="148"/>
        <v>0</v>
      </c>
      <c r="I813" s="120">
        <f t="shared" si="149"/>
        <v>97469544.215582341</v>
      </c>
      <c r="J813" s="129">
        <f t="shared" si="150"/>
        <v>0</v>
      </c>
      <c r="K813" s="188">
        <f t="shared" si="151"/>
        <v>51131414.967389531</v>
      </c>
      <c r="L813">
        <f t="shared" si="152"/>
        <v>0</v>
      </c>
      <c r="M813" s="120">
        <f t="shared" si="153"/>
        <v>88201918.365943789</v>
      </c>
      <c r="N813" s="129">
        <f t="shared" si="154"/>
        <v>0</v>
      </c>
      <c r="O813" s="188">
        <f t="shared" si="155"/>
        <v>60399040.81702809</v>
      </c>
      <c r="P813">
        <f t="shared" si="156"/>
        <v>0</v>
      </c>
      <c r="Q813" s="120">
        <f t="shared" si="159"/>
        <v>78934292.516305223</v>
      </c>
      <c r="R813" s="129">
        <f t="shared" si="157"/>
        <v>2.0920117245651852E-8</v>
      </c>
    </row>
    <row r="814" spans="2:18" x14ac:dyDescent="0.3">
      <c r="B814" s="157">
        <v>637</v>
      </c>
      <c r="C814" s="170">
        <f t="shared" si="158"/>
        <v>80880000</v>
      </c>
      <c r="D814">
        <f t="shared" si="144"/>
        <v>2.0703525487092218E-8</v>
      </c>
      <c r="E814" s="120">
        <f t="shared" si="145"/>
        <v>0</v>
      </c>
      <c r="F814">
        <f t="shared" si="146"/>
        <v>0</v>
      </c>
      <c r="G814" s="188">
        <f t="shared" si="147"/>
        <v>41863789.117750973</v>
      </c>
      <c r="H814">
        <f t="shared" si="148"/>
        <v>0</v>
      </c>
      <c r="I814" s="120">
        <f t="shared" si="149"/>
        <v>97469544.215582341</v>
      </c>
      <c r="J814" s="129">
        <f t="shared" si="150"/>
        <v>0</v>
      </c>
      <c r="K814" s="188">
        <f t="shared" si="151"/>
        <v>51131414.967389531</v>
      </c>
      <c r="L814">
        <f t="shared" si="152"/>
        <v>0</v>
      </c>
      <c r="M814" s="120">
        <f t="shared" si="153"/>
        <v>88201918.365943789</v>
      </c>
      <c r="N814" s="129">
        <f t="shared" si="154"/>
        <v>0</v>
      </c>
      <c r="O814" s="188">
        <f t="shared" si="155"/>
        <v>60399040.81702809</v>
      </c>
      <c r="P814">
        <f t="shared" si="156"/>
        <v>0</v>
      </c>
      <c r="Q814" s="120">
        <f t="shared" si="159"/>
        <v>78934292.516305223</v>
      </c>
      <c r="R814" s="129">
        <f t="shared" si="157"/>
        <v>2.0703525487092218E-8</v>
      </c>
    </row>
    <row r="815" spans="2:18" x14ac:dyDescent="0.3">
      <c r="B815" s="157">
        <v>638</v>
      </c>
      <c r="C815" s="170">
        <f t="shared" si="158"/>
        <v>80960000</v>
      </c>
      <c r="D815">
        <f t="shared" si="144"/>
        <v>2.0487649471337329E-8</v>
      </c>
      <c r="E815" s="120">
        <f t="shared" si="145"/>
        <v>0</v>
      </c>
      <c r="F815">
        <f t="shared" si="146"/>
        <v>0</v>
      </c>
      <c r="G815" s="188">
        <f t="shared" si="147"/>
        <v>41863789.117750973</v>
      </c>
      <c r="H815">
        <f t="shared" si="148"/>
        <v>0</v>
      </c>
      <c r="I815" s="120">
        <f t="shared" si="149"/>
        <v>97469544.215582341</v>
      </c>
      <c r="J815" s="129">
        <f t="shared" si="150"/>
        <v>0</v>
      </c>
      <c r="K815" s="188">
        <f t="shared" si="151"/>
        <v>51131414.967389531</v>
      </c>
      <c r="L815">
        <f t="shared" si="152"/>
        <v>0</v>
      </c>
      <c r="M815" s="120">
        <f t="shared" si="153"/>
        <v>88201918.365943789</v>
      </c>
      <c r="N815" s="129">
        <f t="shared" si="154"/>
        <v>0</v>
      </c>
      <c r="O815" s="188">
        <f t="shared" si="155"/>
        <v>60399040.81702809</v>
      </c>
      <c r="P815">
        <f t="shared" si="156"/>
        <v>0</v>
      </c>
      <c r="Q815" s="120">
        <f t="shared" si="159"/>
        <v>78934292.516305223</v>
      </c>
      <c r="R815" s="129">
        <f t="shared" si="157"/>
        <v>2.0487649471337329E-8</v>
      </c>
    </row>
    <row r="816" spans="2:18" x14ac:dyDescent="0.3">
      <c r="B816" s="157">
        <v>639</v>
      </c>
      <c r="C816" s="170">
        <f t="shared" si="158"/>
        <v>81040000</v>
      </c>
      <c r="D816">
        <f t="shared" si="144"/>
        <v>2.0272513738353137E-8</v>
      </c>
      <c r="E816" s="120">
        <f t="shared" si="145"/>
        <v>0</v>
      </c>
      <c r="F816">
        <f t="shared" si="146"/>
        <v>0</v>
      </c>
      <c r="G816" s="188">
        <f t="shared" si="147"/>
        <v>41863789.117750973</v>
      </c>
      <c r="H816">
        <f t="shared" si="148"/>
        <v>0</v>
      </c>
      <c r="I816" s="120">
        <f t="shared" si="149"/>
        <v>97469544.215582341</v>
      </c>
      <c r="J816" s="129">
        <f t="shared" si="150"/>
        <v>0</v>
      </c>
      <c r="K816" s="188">
        <f t="shared" si="151"/>
        <v>51131414.967389531</v>
      </c>
      <c r="L816">
        <f t="shared" si="152"/>
        <v>0</v>
      </c>
      <c r="M816" s="120">
        <f t="shared" si="153"/>
        <v>88201918.365943789</v>
      </c>
      <c r="N816" s="129">
        <f t="shared" si="154"/>
        <v>0</v>
      </c>
      <c r="O816" s="188">
        <f t="shared" si="155"/>
        <v>60399040.81702809</v>
      </c>
      <c r="P816">
        <f t="shared" si="156"/>
        <v>0</v>
      </c>
      <c r="Q816" s="120">
        <f t="shared" si="159"/>
        <v>78934292.516305223</v>
      </c>
      <c r="R816" s="129">
        <f t="shared" si="157"/>
        <v>2.0272513738353137E-8</v>
      </c>
    </row>
    <row r="817" spans="2:18" x14ac:dyDescent="0.3">
      <c r="B817" s="157">
        <v>640</v>
      </c>
      <c r="C817" s="170">
        <f t="shared" si="158"/>
        <v>81120000</v>
      </c>
      <c r="D817">
        <f t="shared" si="144"/>
        <v>2.0058142406715187E-8</v>
      </c>
      <c r="E817" s="120">
        <f t="shared" si="145"/>
        <v>0</v>
      </c>
      <c r="F817">
        <f t="shared" si="146"/>
        <v>0</v>
      </c>
      <c r="G817" s="188">
        <f t="shared" si="147"/>
        <v>41863789.117750973</v>
      </c>
      <c r="H817">
        <f t="shared" si="148"/>
        <v>0</v>
      </c>
      <c r="I817" s="120">
        <f t="shared" si="149"/>
        <v>97469544.215582341</v>
      </c>
      <c r="J817" s="129">
        <f t="shared" si="150"/>
        <v>0</v>
      </c>
      <c r="K817" s="188">
        <f t="shared" si="151"/>
        <v>51131414.967389531</v>
      </c>
      <c r="L817">
        <f t="shared" si="152"/>
        <v>0</v>
      </c>
      <c r="M817" s="120">
        <f t="shared" si="153"/>
        <v>88201918.365943789</v>
      </c>
      <c r="N817" s="129">
        <f t="shared" si="154"/>
        <v>0</v>
      </c>
      <c r="O817" s="188">
        <f t="shared" si="155"/>
        <v>60399040.81702809</v>
      </c>
      <c r="P817">
        <f t="shared" si="156"/>
        <v>0</v>
      </c>
      <c r="Q817" s="120">
        <f t="shared" si="159"/>
        <v>78934292.516305223</v>
      </c>
      <c r="R817" s="129">
        <f t="shared" si="157"/>
        <v>2.0058142406715187E-8</v>
      </c>
    </row>
    <row r="818" spans="2:18" x14ac:dyDescent="0.3">
      <c r="B818" s="157">
        <v>641</v>
      </c>
      <c r="C818" s="170">
        <f t="shared" si="158"/>
        <v>81200000</v>
      </c>
      <c r="D818">
        <f t="shared" ref="D818:D881" si="160">_xlfn.NORM.DIST(C818,$C$153,$C$154,FALSE)</f>
        <v>1.984455917088288E-8</v>
      </c>
      <c r="E818" s="120">
        <f t="shared" ref="E818:E881" si="161">$C$172</f>
        <v>0</v>
      </c>
      <c r="F818">
        <f t="shared" ref="F818:F881" si="162">IF($C$172&gt;$C$171,IF(C818&lt;$C$172,0,D818),IF(C818&gt;$C$172,0,D818))</f>
        <v>0</v>
      </c>
      <c r="G818" s="188">
        <f t="shared" ref="G818:G881" si="163">$H$177</f>
        <v>41863789.117750973</v>
      </c>
      <c r="H818">
        <f t="shared" ref="H818:H881" si="164">IF($H$177&gt;$C$171,IF(C818&lt;$H$177,0,D818),IF(C818&gt;$H$177,0,D818))</f>
        <v>0</v>
      </c>
      <c r="I818" s="120">
        <f t="shared" ref="I818:I881" si="165">$J$177</f>
        <v>97469544.215582341</v>
      </c>
      <c r="J818" s="129">
        <f t="shared" ref="J818:J881" si="166">IF($J$177&gt;$C$171,IF(C818&lt;$J$177,0,D818),IF(C818&gt;$J$177,0,D818))</f>
        <v>0</v>
      </c>
      <c r="K818" s="188">
        <f t="shared" ref="K818:K881" si="167">$L$177</f>
        <v>51131414.967389531</v>
      </c>
      <c r="L818">
        <f t="shared" ref="L818:L881" si="168">IF($L$177&gt;$C$171,IF(C818&lt;$L$177,0,D818),IF(C818&gt;$L$177,0,D818))</f>
        <v>0</v>
      </c>
      <c r="M818" s="120">
        <f t="shared" ref="M818:M881" si="169">$N$177</f>
        <v>88201918.365943789</v>
      </c>
      <c r="N818" s="129">
        <f t="shared" ref="N818:N881" si="170">IF($N$177&gt;$C$171,IF(C818&lt;$N$177,0,D818),IF(C818&gt;$N$177,0,D818))</f>
        <v>0</v>
      </c>
      <c r="O818" s="188">
        <f t="shared" ref="O818:O881" si="171">$P$177</f>
        <v>60399040.81702809</v>
      </c>
      <c r="P818">
        <f t="shared" ref="P818:P881" si="172">IF($P$177&gt;$C$171,IF(C818&lt;$P$177,0,D818),IF(C818&gt;$P$177,0,D818))</f>
        <v>0</v>
      </c>
      <c r="Q818" s="120">
        <f t="shared" si="159"/>
        <v>78934292.516305223</v>
      </c>
      <c r="R818" s="129">
        <f t="shared" ref="R818:R881" si="173">IF($R$177&gt;$C$171,IF(C818&lt;$R$177,0,D818),IF(C818&gt;$R$177,0,D818))</f>
        <v>1.984455917088288E-8</v>
      </c>
    </row>
    <row r="819" spans="2:18" x14ac:dyDescent="0.3">
      <c r="B819" s="157">
        <v>642</v>
      </c>
      <c r="C819" s="170">
        <f t="shared" ref="C819:C882" si="174">C818+$C$173</f>
        <v>81280000</v>
      </c>
      <c r="D819">
        <f t="shared" si="160"/>
        <v>1.9631787298659577E-8</v>
      </c>
      <c r="E819" s="120">
        <f t="shared" si="161"/>
        <v>0</v>
      </c>
      <c r="F819">
        <f t="shared" si="162"/>
        <v>0</v>
      </c>
      <c r="G819" s="188">
        <f t="shared" si="163"/>
        <v>41863789.117750973</v>
      </c>
      <c r="H819">
        <f t="shared" si="164"/>
        <v>0</v>
      </c>
      <c r="I819" s="120">
        <f t="shared" si="165"/>
        <v>97469544.215582341</v>
      </c>
      <c r="J819" s="129">
        <f t="shared" si="166"/>
        <v>0</v>
      </c>
      <c r="K819" s="188">
        <f t="shared" si="167"/>
        <v>51131414.967389531</v>
      </c>
      <c r="L819">
        <f t="shared" si="168"/>
        <v>0</v>
      </c>
      <c r="M819" s="120">
        <f t="shared" si="169"/>
        <v>88201918.365943789</v>
      </c>
      <c r="N819" s="129">
        <f t="shared" si="170"/>
        <v>0</v>
      </c>
      <c r="O819" s="188">
        <f t="shared" si="171"/>
        <v>60399040.81702809</v>
      </c>
      <c r="P819">
        <f t="shared" si="172"/>
        <v>0</v>
      </c>
      <c r="Q819" s="120">
        <f t="shared" ref="Q819:Q882" si="175">$R$177</f>
        <v>78934292.516305223</v>
      </c>
      <c r="R819" s="129">
        <f t="shared" si="173"/>
        <v>1.9631787298659577E-8</v>
      </c>
    </row>
    <row r="820" spans="2:18" x14ac:dyDescent="0.3">
      <c r="B820" s="157">
        <v>643</v>
      </c>
      <c r="C820" s="170">
        <f t="shared" si="174"/>
        <v>81360000</v>
      </c>
      <c r="D820">
        <f t="shared" si="160"/>
        <v>1.9419849628837838E-8</v>
      </c>
      <c r="E820" s="120">
        <f t="shared" si="161"/>
        <v>0</v>
      </c>
      <c r="F820">
        <f t="shared" si="162"/>
        <v>0</v>
      </c>
      <c r="G820" s="188">
        <f t="shared" si="163"/>
        <v>41863789.117750973</v>
      </c>
      <c r="H820">
        <f t="shared" si="164"/>
        <v>0</v>
      </c>
      <c r="I820" s="120">
        <f t="shared" si="165"/>
        <v>97469544.215582341</v>
      </c>
      <c r="J820" s="129">
        <f t="shared" si="166"/>
        <v>0</v>
      </c>
      <c r="K820" s="188">
        <f t="shared" si="167"/>
        <v>51131414.967389531</v>
      </c>
      <c r="L820">
        <f t="shared" si="168"/>
        <v>0</v>
      </c>
      <c r="M820" s="120">
        <f t="shared" si="169"/>
        <v>88201918.365943789</v>
      </c>
      <c r="N820" s="129">
        <f t="shared" si="170"/>
        <v>0</v>
      </c>
      <c r="O820" s="188">
        <f t="shared" si="171"/>
        <v>60399040.81702809</v>
      </c>
      <c r="P820">
        <f t="shared" si="172"/>
        <v>0</v>
      </c>
      <c r="Q820" s="120">
        <f t="shared" si="175"/>
        <v>78934292.516305223</v>
      </c>
      <c r="R820" s="129">
        <f t="shared" si="173"/>
        <v>1.9419849628837838E-8</v>
      </c>
    </row>
    <row r="821" spans="2:18" x14ac:dyDescent="0.3">
      <c r="B821" s="157">
        <v>644</v>
      </c>
      <c r="C821" s="170">
        <f t="shared" si="174"/>
        <v>81440000</v>
      </c>
      <c r="D821">
        <f t="shared" si="160"/>
        <v>1.9208768569028699E-8</v>
      </c>
      <c r="E821" s="120">
        <f t="shared" si="161"/>
        <v>0</v>
      </c>
      <c r="F821">
        <f t="shared" si="162"/>
        <v>0</v>
      </c>
      <c r="G821" s="188">
        <f t="shared" si="163"/>
        <v>41863789.117750973</v>
      </c>
      <c r="H821">
        <f t="shared" si="164"/>
        <v>0</v>
      </c>
      <c r="I821" s="120">
        <f t="shared" si="165"/>
        <v>97469544.215582341</v>
      </c>
      <c r="J821" s="129">
        <f t="shared" si="166"/>
        <v>0</v>
      </c>
      <c r="K821" s="188">
        <f t="shared" si="167"/>
        <v>51131414.967389531</v>
      </c>
      <c r="L821">
        <f t="shared" si="168"/>
        <v>0</v>
      </c>
      <c r="M821" s="120">
        <f t="shared" si="169"/>
        <v>88201918.365943789</v>
      </c>
      <c r="N821" s="129">
        <f t="shared" si="170"/>
        <v>0</v>
      </c>
      <c r="O821" s="188">
        <f t="shared" si="171"/>
        <v>60399040.81702809</v>
      </c>
      <c r="P821">
        <f t="shared" si="172"/>
        <v>0</v>
      </c>
      <c r="Q821" s="120">
        <f t="shared" si="175"/>
        <v>78934292.516305223</v>
      </c>
      <c r="R821" s="129">
        <f t="shared" si="173"/>
        <v>1.9208768569028699E-8</v>
      </c>
    </row>
    <row r="822" spans="2:18" x14ac:dyDescent="0.3">
      <c r="B822" s="157">
        <v>645</v>
      </c>
      <c r="C822" s="170">
        <f t="shared" si="174"/>
        <v>81520000</v>
      </c>
      <c r="D822">
        <f t="shared" si="160"/>
        <v>1.8998566093674165E-8</v>
      </c>
      <c r="E822" s="120">
        <f t="shared" si="161"/>
        <v>0</v>
      </c>
      <c r="F822">
        <f t="shared" si="162"/>
        <v>0</v>
      </c>
      <c r="G822" s="188">
        <f t="shared" si="163"/>
        <v>41863789.117750973</v>
      </c>
      <c r="H822">
        <f t="shared" si="164"/>
        <v>0</v>
      </c>
      <c r="I822" s="120">
        <f t="shared" si="165"/>
        <v>97469544.215582341</v>
      </c>
      <c r="J822" s="129">
        <f t="shared" si="166"/>
        <v>0</v>
      </c>
      <c r="K822" s="188">
        <f t="shared" si="167"/>
        <v>51131414.967389531</v>
      </c>
      <c r="L822">
        <f t="shared" si="168"/>
        <v>0</v>
      </c>
      <c r="M822" s="120">
        <f t="shared" si="169"/>
        <v>88201918.365943789</v>
      </c>
      <c r="N822" s="129">
        <f t="shared" si="170"/>
        <v>0</v>
      </c>
      <c r="O822" s="188">
        <f t="shared" si="171"/>
        <v>60399040.81702809</v>
      </c>
      <c r="P822">
        <f t="shared" si="172"/>
        <v>0</v>
      </c>
      <c r="Q822" s="120">
        <f t="shared" si="175"/>
        <v>78934292.516305223</v>
      </c>
      <c r="R822" s="129">
        <f t="shared" si="173"/>
        <v>1.8998566093674165E-8</v>
      </c>
    </row>
    <row r="823" spans="2:18" x14ac:dyDescent="0.3">
      <c r="B823" s="157">
        <v>646</v>
      </c>
      <c r="C823" s="170">
        <f t="shared" si="174"/>
        <v>81600000</v>
      </c>
      <c r="D823">
        <f t="shared" si="160"/>
        <v>1.8789263742241659E-8</v>
      </c>
      <c r="E823" s="120">
        <f t="shared" si="161"/>
        <v>0</v>
      </c>
      <c r="F823">
        <f t="shared" si="162"/>
        <v>0</v>
      </c>
      <c r="G823" s="188">
        <f t="shared" si="163"/>
        <v>41863789.117750973</v>
      </c>
      <c r="H823">
        <f t="shared" si="164"/>
        <v>0</v>
      </c>
      <c r="I823" s="120">
        <f t="shared" si="165"/>
        <v>97469544.215582341</v>
      </c>
      <c r="J823" s="129">
        <f t="shared" si="166"/>
        <v>0</v>
      </c>
      <c r="K823" s="188">
        <f t="shared" si="167"/>
        <v>51131414.967389531</v>
      </c>
      <c r="L823">
        <f t="shared" si="168"/>
        <v>0</v>
      </c>
      <c r="M823" s="120">
        <f t="shared" si="169"/>
        <v>88201918.365943789</v>
      </c>
      <c r="N823" s="129">
        <f t="shared" si="170"/>
        <v>0</v>
      </c>
      <c r="O823" s="188">
        <f t="shared" si="171"/>
        <v>60399040.81702809</v>
      </c>
      <c r="P823">
        <f t="shared" si="172"/>
        <v>0</v>
      </c>
      <c r="Q823" s="120">
        <f t="shared" si="175"/>
        <v>78934292.516305223</v>
      </c>
      <c r="R823" s="129">
        <f t="shared" si="173"/>
        <v>1.8789263742241659E-8</v>
      </c>
    </row>
    <row r="824" spans="2:18" x14ac:dyDescent="0.3">
      <c r="B824" s="157">
        <v>647</v>
      </c>
      <c r="C824" s="170">
        <f t="shared" si="174"/>
        <v>81680000</v>
      </c>
      <c r="D824">
        <f t="shared" si="160"/>
        <v>1.8580882617599358E-8</v>
      </c>
      <c r="E824" s="120">
        <f t="shared" si="161"/>
        <v>0</v>
      </c>
      <c r="F824">
        <f t="shared" si="162"/>
        <v>0</v>
      </c>
      <c r="G824" s="188">
        <f t="shared" si="163"/>
        <v>41863789.117750973</v>
      </c>
      <c r="H824">
        <f t="shared" si="164"/>
        <v>0</v>
      </c>
      <c r="I824" s="120">
        <f t="shared" si="165"/>
        <v>97469544.215582341</v>
      </c>
      <c r="J824" s="129">
        <f t="shared" si="166"/>
        <v>0</v>
      </c>
      <c r="K824" s="188">
        <f t="shared" si="167"/>
        <v>51131414.967389531</v>
      </c>
      <c r="L824">
        <f t="shared" si="168"/>
        <v>0</v>
      </c>
      <c r="M824" s="120">
        <f t="shared" si="169"/>
        <v>88201918.365943789</v>
      </c>
      <c r="N824" s="129">
        <f t="shared" si="170"/>
        <v>0</v>
      </c>
      <c r="O824" s="188">
        <f t="shared" si="171"/>
        <v>60399040.81702809</v>
      </c>
      <c r="P824">
        <f t="shared" si="172"/>
        <v>0</v>
      </c>
      <c r="Q824" s="120">
        <f t="shared" si="175"/>
        <v>78934292.516305223</v>
      </c>
      <c r="R824" s="129">
        <f t="shared" si="173"/>
        <v>1.8580882617599358E-8</v>
      </c>
    </row>
    <row r="825" spans="2:18" x14ac:dyDescent="0.3">
      <c r="B825" s="157">
        <v>648</v>
      </c>
      <c r="C825" s="170">
        <f t="shared" si="174"/>
        <v>81760000</v>
      </c>
      <c r="D825">
        <f t="shared" si="160"/>
        <v>1.8373443384571163E-8</v>
      </c>
      <c r="E825" s="120">
        <f t="shared" si="161"/>
        <v>0</v>
      </c>
      <c r="F825">
        <f t="shared" si="162"/>
        <v>0</v>
      </c>
      <c r="G825" s="188">
        <f t="shared" si="163"/>
        <v>41863789.117750973</v>
      </c>
      <c r="H825">
        <f t="shared" si="164"/>
        <v>0</v>
      </c>
      <c r="I825" s="120">
        <f t="shared" si="165"/>
        <v>97469544.215582341</v>
      </c>
      <c r="J825" s="129">
        <f t="shared" si="166"/>
        <v>0</v>
      </c>
      <c r="K825" s="188">
        <f t="shared" si="167"/>
        <v>51131414.967389531</v>
      </c>
      <c r="L825">
        <f t="shared" si="168"/>
        <v>0</v>
      </c>
      <c r="M825" s="120">
        <f t="shared" si="169"/>
        <v>88201918.365943789</v>
      </c>
      <c r="N825" s="129">
        <f t="shared" si="170"/>
        <v>0</v>
      </c>
      <c r="O825" s="188">
        <f t="shared" si="171"/>
        <v>60399040.81702809</v>
      </c>
      <c r="P825">
        <f t="shared" si="172"/>
        <v>0</v>
      </c>
      <c r="Q825" s="120">
        <f t="shared" si="175"/>
        <v>78934292.516305223</v>
      </c>
      <c r="R825" s="129">
        <f t="shared" si="173"/>
        <v>1.8373443384571163E-8</v>
      </c>
    </row>
    <row r="826" spans="2:18" x14ac:dyDescent="0.3">
      <c r="B826" s="157">
        <v>649</v>
      </c>
      <c r="C826" s="170">
        <f t="shared" si="174"/>
        <v>81840000</v>
      </c>
      <c r="D826">
        <f t="shared" si="160"/>
        <v>1.8166966268669837E-8</v>
      </c>
      <c r="E826" s="120">
        <f t="shared" si="161"/>
        <v>0</v>
      </c>
      <c r="F826">
        <f t="shared" si="162"/>
        <v>0</v>
      </c>
      <c r="G826" s="188">
        <f t="shared" si="163"/>
        <v>41863789.117750973</v>
      </c>
      <c r="H826">
        <f t="shared" si="164"/>
        <v>0</v>
      </c>
      <c r="I826" s="120">
        <f t="shared" si="165"/>
        <v>97469544.215582341</v>
      </c>
      <c r="J826" s="129">
        <f t="shared" si="166"/>
        <v>0</v>
      </c>
      <c r="K826" s="188">
        <f t="shared" si="167"/>
        <v>51131414.967389531</v>
      </c>
      <c r="L826">
        <f t="shared" si="168"/>
        <v>0</v>
      </c>
      <c r="M826" s="120">
        <f t="shared" si="169"/>
        <v>88201918.365943789</v>
      </c>
      <c r="N826" s="129">
        <f t="shared" si="170"/>
        <v>0</v>
      </c>
      <c r="O826" s="188">
        <f t="shared" si="171"/>
        <v>60399040.81702809</v>
      </c>
      <c r="P826">
        <f t="shared" si="172"/>
        <v>0</v>
      </c>
      <c r="Q826" s="120">
        <f t="shared" si="175"/>
        <v>78934292.516305223</v>
      </c>
      <c r="R826" s="129">
        <f t="shared" si="173"/>
        <v>1.8166966268669837E-8</v>
      </c>
    </row>
    <row r="827" spans="2:18" x14ac:dyDescent="0.3">
      <c r="B827" s="157">
        <v>650</v>
      </c>
      <c r="C827" s="170">
        <f t="shared" si="174"/>
        <v>81920000</v>
      </c>
      <c r="D827">
        <f t="shared" si="160"/>
        <v>1.79614710550071E-8</v>
      </c>
      <c r="E827" s="120">
        <f t="shared" si="161"/>
        <v>0</v>
      </c>
      <c r="F827">
        <f t="shared" si="162"/>
        <v>0</v>
      </c>
      <c r="G827" s="188">
        <f t="shared" si="163"/>
        <v>41863789.117750973</v>
      </c>
      <c r="H827">
        <f t="shared" si="164"/>
        <v>0</v>
      </c>
      <c r="I827" s="120">
        <f t="shared" si="165"/>
        <v>97469544.215582341</v>
      </c>
      <c r="J827" s="129">
        <f t="shared" si="166"/>
        <v>0</v>
      </c>
      <c r="K827" s="188">
        <f t="shared" si="167"/>
        <v>51131414.967389531</v>
      </c>
      <c r="L827">
        <f t="shared" si="168"/>
        <v>0</v>
      </c>
      <c r="M827" s="120">
        <f t="shared" si="169"/>
        <v>88201918.365943789</v>
      </c>
      <c r="N827" s="129">
        <f t="shared" si="170"/>
        <v>0</v>
      </c>
      <c r="O827" s="188">
        <f t="shared" si="171"/>
        <v>60399040.81702809</v>
      </c>
      <c r="P827">
        <f t="shared" si="172"/>
        <v>0</v>
      </c>
      <c r="Q827" s="120">
        <f t="shared" si="175"/>
        <v>78934292.516305223</v>
      </c>
      <c r="R827" s="129">
        <f t="shared" si="173"/>
        <v>1.79614710550071E-8</v>
      </c>
    </row>
    <row r="828" spans="2:18" x14ac:dyDescent="0.3">
      <c r="B828" s="157">
        <v>651</v>
      </c>
      <c r="C828" s="170">
        <f t="shared" si="174"/>
        <v>82000000</v>
      </c>
      <c r="D828">
        <f t="shared" si="160"/>
        <v>1.7756977087378987E-8</v>
      </c>
      <c r="E828" s="120">
        <f t="shared" si="161"/>
        <v>0</v>
      </c>
      <c r="F828">
        <f t="shared" si="162"/>
        <v>0</v>
      </c>
      <c r="G828" s="188">
        <f t="shared" si="163"/>
        <v>41863789.117750973</v>
      </c>
      <c r="H828">
        <f t="shared" si="164"/>
        <v>0</v>
      </c>
      <c r="I828" s="120">
        <f t="shared" si="165"/>
        <v>97469544.215582341</v>
      </c>
      <c r="J828" s="129">
        <f t="shared" si="166"/>
        <v>0</v>
      </c>
      <c r="K828" s="188">
        <f t="shared" si="167"/>
        <v>51131414.967389531</v>
      </c>
      <c r="L828">
        <f t="shared" si="168"/>
        <v>0</v>
      </c>
      <c r="M828" s="120">
        <f t="shared" si="169"/>
        <v>88201918.365943789</v>
      </c>
      <c r="N828" s="129">
        <f t="shared" si="170"/>
        <v>0</v>
      </c>
      <c r="O828" s="188">
        <f t="shared" si="171"/>
        <v>60399040.81702809</v>
      </c>
      <c r="P828">
        <f t="shared" si="172"/>
        <v>0</v>
      </c>
      <c r="Q828" s="120">
        <f t="shared" si="175"/>
        <v>78934292.516305223</v>
      </c>
      <c r="R828" s="129">
        <f t="shared" si="173"/>
        <v>1.7756977087378987E-8</v>
      </c>
    </row>
    <row r="829" spans="2:18" x14ac:dyDescent="0.3">
      <c r="B829" s="157">
        <v>652</v>
      </c>
      <c r="C829" s="170">
        <f t="shared" si="174"/>
        <v>82080000</v>
      </c>
      <c r="D829">
        <f t="shared" si="160"/>
        <v>1.7553503267525086E-8</v>
      </c>
      <c r="E829" s="120">
        <f t="shared" si="161"/>
        <v>0</v>
      </c>
      <c r="F829">
        <f t="shared" si="162"/>
        <v>0</v>
      </c>
      <c r="G829" s="188">
        <f t="shared" si="163"/>
        <v>41863789.117750973</v>
      </c>
      <c r="H829">
        <f t="shared" si="164"/>
        <v>0</v>
      </c>
      <c r="I829" s="120">
        <f t="shared" si="165"/>
        <v>97469544.215582341</v>
      </c>
      <c r="J829" s="129">
        <f t="shared" si="166"/>
        <v>0</v>
      </c>
      <c r="K829" s="188">
        <f t="shared" si="167"/>
        <v>51131414.967389531</v>
      </c>
      <c r="L829">
        <f t="shared" si="168"/>
        <v>0</v>
      </c>
      <c r="M829" s="120">
        <f t="shared" si="169"/>
        <v>88201918.365943789</v>
      </c>
      <c r="N829" s="129">
        <f t="shared" si="170"/>
        <v>0</v>
      </c>
      <c r="O829" s="188">
        <f t="shared" si="171"/>
        <v>60399040.81702809</v>
      </c>
      <c r="P829">
        <f t="shared" si="172"/>
        <v>0</v>
      </c>
      <c r="Q829" s="120">
        <f t="shared" si="175"/>
        <v>78934292.516305223</v>
      </c>
      <c r="R829" s="129">
        <f t="shared" si="173"/>
        <v>1.7553503267525086E-8</v>
      </c>
    </row>
    <row r="830" spans="2:18" x14ac:dyDescent="0.3">
      <c r="B830" s="157">
        <v>653</v>
      </c>
      <c r="C830" s="170">
        <f t="shared" si="174"/>
        <v>82160000</v>
      </c>
      <c r="D830">
        <f t="shared" si="160"/>
        <v>1.7351068054559857E-8</v>
      </c>
      <c r="E830" s="120">
        <f t="shared" si="161"/>
        <v>0</v>
      </c>
      <c r="F830">
        <f t="shared" si="162"/>
        <v>0</v>
      </c>
      <c r="G830" s="188">
        <f t="shared" si="163"/>
        <v>41863789.117750973</v>
      </c>
      <c r="H830">
        <f t="shared" si="164"/>
        <v>0</v>
      </c>
      <c r="I830" s="120">
        <f t="shared" si="165"/>
        <v>97469544.215582341</v>
      </c>
      <c r="J830" s="129">
        <f t="shared" si="166"/>
        <v>0</v>
      </c>
      <c r="K830" s="188">
        <f t="shared" si="167"/>
        <v>51131414.967389531</v>
      </c>
      <c r="L830">
        <f t="shared" si="168"/>
        <v>0</v>
      </c>
      <c r="M830" s="120">
        <f t="shared" si="169"/>
        <v>88201918.365943789</v>
      </c>
      <c r="N830" s="129">
        <f t="shared" si="170"/>
        <v>0</v>
      </c>
      <c r="O830" s="188">
        <f t="shared" si="171"/>
        <v>60399040.81702809</v>
      </c>
      <c r="P830">
        <f t="shared" si="172"/>
        <v>0</v>
      </c>
      <c r="Q830" s="120">
        <f t="shared" si="175"/>
        <v>78934292.516305223</v>
      </c>
      <c r="R830" s="129">
        <f t="shared" si="173"/>
        <v>1.7351068054559857E-8</v>
      </c>
    </row>
    <row r="831" spans="2:18" x14ac:dyDescent="0.3">
      <c r="B831" s="157">
        <v>654</v>
      </c>
      <c r="C831" s="170">
        <f t="shared" si="174"/>
        <v>82240000</v>
      </c>
      <c r="D831">
        <f t="shared" si="160"/>
        <v>1.7149689464574465E-8</v>
      </c>
      <c r="E831" s="120">
        <f t="shared" si="161"/>
        <v>0</v>
      </c>
      <c r="F831">
        <f t="shared" si="162"/>
        <v>0</v>
      </c>
      <c r="G831" s="188">
        <f t="shared" si="163"/>
        <v>41863789.117750973</v>
      </c>
      <c r="H831">
        <f t="shared" si="164"/>
        <v>0</v>
      </c>
      <c r="I831" s="120">
        <f t="shared" si="165"/>
        <v>97469544.215582341</v>
      </c>
      <c r="J831" s="129">
        <f t="shared" si="166"/>
        <v>0</v>
      </c>
      <c r="K831" s="188">
        <f t="shared" si="167"/>
        <v>51131414.967389531</v>
      </c>
      <c r="L831">
        <f t="shared" si="168"/>
        <v>0</v>
      </c>
      <c r="M831" s="120">
        <f t="shared" si="169"/>
        <v>88201918.365943789</v>
      </c>
      <c r="N831" s="129">
        <f t="shared" si="170"/>
        <v>0</v>
      </c>
      <c r="O831" s="188">
        <f t="shared" si="171"/>
        <v>60399040.81702809</v>
      </c>
      <c r="P831">
        <f t="shared" si="172"/>
        <v>0</v>
      </c>
      <c r="Q831" s="120">
        <f t="shared" si="175"/>
        <v>78934292.516305223</v>
      </c>
      <c r="R831" s="129">
        <f t="shared" si="173"/>
        <v>1.7149689464574465E-8</v>
      </c>
    </row>
    <row r="832" spans="2:18" x14ac:dyDescent="0.3">
      <c r="B832" s="157">
        <v>655</v>
      </c>
      <c r="C832" s="170">
        <f t="shared" si="174"/>
        <v>82320000</v>
      </c>
      <c r="D832">
        <f t="shared" si="160"/>
        <v>1.6949385070407234E-8</v>
      </c>
      <c r="E832" s="120">
        <f t="shared" si="161"/>
        <v>0</v>
      </c>
      <c r="F832">
        <f t="shared" si="162"/>
        <v>0</v>
      </c>
      <c r="G832" s="188">
        <f t="shared" si="163"/>
        <v>41863789.117750973</v>
      </c>
      <c r="H832">
        <f t="shared" si="164"/>
        <v>0</v>
      </c>
      <c r="I832" s="120">
        <f t="shared" si="165"/>
        <v>97469544.215582341</v>
      </c>
      <c r="J832" s="129">
        <f t="shared" si="166"/>
        <v>0</v>
      </c>
      <c r="K832" s="188">
        <f t="shared" si="167"/>
        <v>51131414.967389531</v>
      </c>
      <c r="L832">
        <f t="shared" si="168"/>
        <v>0</v>
      </c>
      <c r="M832" s="120">
        <f t="shared" si="169"/>
        <v>88201918.365943789</v>
      </c>
      <c r="N832" s="129">
        <f t="shared" si="170"/>
        <v>0</v>
      </c>
      <c r="O832" s="188">
        <f t="shared" si="171"/>
        <v>60399040.81702809</v>
      </c>
      <c r="P832">
        <f t="shared" si="172"/>
        <v>0</v>
      </c>
      <c r="Q832" s="120">
        <f t="shared" si="175"/>
        <v>78934292.516305223</v>
      </c>
      <c r="R832" s="129">
        <f t="shared" si="173"/>
        <v>1.6949385070407234E-8</v>
      </c>
    </row>
    <row r="833" spans="2:18" x14ac:dyDescent="0.3">
      <c r="B833" s="157">
        <v>656</v>
      </c>
      <c r="C833" s="170">
        <f t="shared" si="174"/>
        <v>82400000</v>
      </c>
      <c r="D833">
        <f t="shared" si="160"/>
        <v>1.6750172001580977E-8</v>
      </c>
      <c r="E833" s="120">
        <f t="shared" si="161"/>
        <v>0</v>
      </c>
      <c r="F833">
        <f t="shared" si="162"/>
        <v>0</v>
      </c>
      <c r="G833" s="188">
        <f t="shared" si="163"/>
        <v>41863789.117750973</v>
      </c>
      <c r="H833">
        <f t="shared" si="164"/>
        <v>0</v>
      </c>
      <c r="I833" s="120">
        <f t="shared" si="165"/>
        <v>97469544.215582341</v>
      </c>
      <c r="J833" s="129">
        <f t="shared" si="166"/>
        <v>0</v>
      </c>
      <c r="K833" s="188">
        <f t="shared" si="167"/>
        <v>51131414.967389531</v>
      </c>
      <c r="L833">
        <f t="shared" si="168"/>
        <v>0</v>
      </c>
      <c r="M833" s="120">
        <f t="shared" si="169"/>
        <v>88201918.365943789</v>
      </c>
      <c r="N833" s="129">
        <f t="shared" si="170"/>
        <v>0</v>
      </c>
      <c r="O833" s="188">
        <f t="shared" si="171"/>
        <v>60399040.81702809</v>
      </c>
      <c r="P833">
        <f t="shared" si="172"/>
        <v>0</v>
      </c>
      <c r="Q833" s="120">
        <f t="shared" si="175"/>
        <v>78934292.516305223</v>
      </c>
      <c r="R833" s="129">
        <f t="shared" si="173"/>
        <v>1.6750172001580977E-8</v>
      </c>
    </row>
    <row r="834" spans="2:18" x14ac:dyDescent="0.3">
      <c r="B834" s="157">
        <v>657</v>
      </c>
      <c r="C834" s="170">
        <f t="shared" si="174"/>
        <v>82480000</v>
      </c>
      <c r="D834">
        <f t="shared" si="160"/>
        <v>1.6552066944405234E-8</v>
      </c>
      <c r="E834" s="120">
        <f t="shared" si="161"/>
        <v>0</v>
      </c>
      <c r="F834">
        <f t="shared" si="162"/>
        <v>0</v>
      </c>
      <c r="G834" s="188">
        <f t="shared" si="163"/>
        <v>41863789.117750973</v>
      </c>
      <c r="H834">
        <f t="shared" si="164"/>
        <v>0</v>
      </c>
      <c r="I834" s="120">
        <f t="shared" si="165"/>
        <v>97469544.215582341</v>
      </c>
      <c r="J834" s="129">
        <f t="shared" si="166"/>
        <v>0</v>
      </c>
      <c r="K834" s="188">
        <f t="shared" si="167"/>
        <v>51131414.967389531</v>
      </c>
      <c r="L834">
        <f t="shared" si="168"/>
        <v>0</v>
      </c>
      <c r="M834" s="120">
        <f t="shared" si="169"/>
        <v>88201918.365943789</v>
      </c>
      <c r="N834" s="129">
        <f t="shared" si="170"/>
        <v>0</v>
      </c>
      <c r="O834" s="188">
        <f t="shared" si="171"/>
        <v>60399040.81702809</v>
      </c>
      <c r="P834">
        <f t="shared" si="172"/>
        <v>0</v>
      </c>
      <c r="Q834" s="120">
        <f t="shared" si="175"/>
        <v>78934292.516305223</v>
      </c>
      <c r="R834" s="129">
        <f t="shared" si="173"/>
        <v>1.6552066944405234E-8</v>
      </c>
    </row>
    <row r="835" spans="2:18" x14ac:dyDescent="0.3">
      <c r="B835" s="157">
        <v>658</v>
      </c>
      <c r="C835" s="170">
        <f t="shared" si="174"/>
        <v>82560000</v>
      </c>
      <c r="D835">
        <f t="shared" si="160"/>
        <v>1.635508614224143E-8</v>
      </c>
      <c r="E835" s="120">
        <f t="shared" si="161"/>
        <v>0</v>
      </c>
      <c r="F835">
        <f t="shared" si="162"/>
        <v>0</v>
      </c>
      <c r="G835" s="188">
        <f t="shared" si="163"/>
        <v>41863789.117750973</v>
      </c>
      <c r="H835">
        <f t="shared" si="164"/>
        <v>0</v>
      </c>
      <c r="I835" s="120">
        <f t="shared" si="165"/>
        <v>97469544.215582341</v>
      </c>
      <c r="J835" s="129">
        <f t="shared" si="166"/>
        <v>0</v>
      </c>
      <c r="K835" s="188">
        <f t="shared" si="167"/>
        <v>51131414.967389531</v>
      </c>
      <c r="L835">
        <f t="shared" si="168"/>
        <v>0</v>
      </c>
      <c r="M835" s="120">
        <f t="shared" si="169"/>
        <v>88201918.365943789</v>
      </c>
      <c r="N835" s="129">
        <f t="shared" si="170"/>
        <v>0</v>
      </c>
      <c r="O835" s="188">
        <f t="shared" si="171"/>
        <v>60399040.81702809</v>
      </c>
      <c r="P835">
        <f t="shared" si="172"/>
        <v>0</v>
      </c>
      <c r="Q835" s="120">
        <f t="shared" si="175"/>
        <v>78934292.516305223</v>
      </c>
      <c r="R835" s="129">
        <f t="shared" si="173"/>
        <v>1.635508614224143E-8</v>
      </c>
    </row>
    <row r="836" spans="2:18" x14ac:dyDescent="0.3">
      <c r="B836" s="157">
        <v>659</v>
      </c>
      <c r="C836" s="170">
        <f t="shared" si="174"/>
        <v>82640000</v>
      </c>
      <c r="D836">
        <f t="shared" si="160"/>
        <v>1.6159245395929022E-8</v>
      </c>
      <c r="E836" s="120">
        <f t="shared" si="161"/>
        <v>0</v>
      </c>
      <c r="F836">
        <f t="shared" si="162"/>
        <v>0</v>
      </c>
      <c r="G836" s="188">
        <f t="shared" si="163"/>
        <v>41863789.117750973</v>
      </c>
      <c r="H836">
        <f t="shared" si="164"/>
        <v>0</v>
      </c>
      <c r="I836" s="120">
        <f t="shared" si="165"/>
        <v>97469544.215582341</v>
      </c>
      <c r="J836" s="129">
        <f t="shared" si="166"/>
        <v>0</v>
      </c>
      <c r="K836" s="188">
        <f t="shared" si="167"/>
        <v>51131414.967389531</v>
      </c>
      <c r="L836">
        <f t="shared" si="168"/>
        <v>0</v>
      </c>
      <c r="M836" s="120">
        <f t="shared" si="169"/>
        <v>88201918.365943789</v>
      </c>
      <c r="N836" s="129">
        <f t="shared" si="170"/>
        <v>0</v>
      </c>
      <c r="O836" s="188">
        <f t="shared" si="171"/>
        <v>60399040.81702809</v>
      </c>
      <c r="P836">
        <f t="shared" si="172"/>
        <v>0</v>
      </c>
      <c r="Q836" s="120">
        <f t="shared" si="175"/>
        <v>78934292.516305223</v>
      </c>
      <c r="R836" s="129">
        <f t="shared" si="173"/>
        <v>1.6159245395929022E-8</v>
      </c>
    </row>
    <row r="837" spans="2:18" x14ac:dyDescent="0.3">
      <c r="B837" s="157">
        <v>660</v>
      </c>
      <c r="C837" s="170">
        <f t="shared" si="174"/>
        <v>82720000</v>
      </c>
      <c r="D837">
        <f t="shared" si="160"/>
        <v>1.5964560064370398E-8</v>
      </c>
      <c r="E837" s="120">
        <f t="shared" si="161"/>
        <v>0</v>
      </c>
      <c r="F837">
        <f t="shared" si="162"/>
        <v>0</v>
      </c>
      <c r="G837" s="188">
        <f t="shared" si="163"/>
        <v>41863789.117750973</v>
      </c>
      <c r="H837">
        <f t="shared" si="164"/>
        <v>0</v>
      </c>
      <c r="I837" s="120">
        <f t="shared" si="165"/>
        <v>97469544.215582341</v>
      </c>
      <c r="J837" s="129">
        <f t="shared" si="166"/>
        <v>0</v>
      </c>
      <c r="K837" s="188">
        <f t="shared" si="167"/>
        <v>51131414.967389531</v>
      </c>
      <c r="L837">
        <f t="shared" si="168"/>
        <v>0</v>
      </c>
      <c r="M837" s="120">
        <f t="shared" si="169"/>
        <v>88201918.365943789</v>
      </c>
      <c r="N837" s="129">
        <f t="shared" si="170"/>
        <v>0</v>
      </c>
      <c r="O837" s="188">
        <f t="shared" si="171"/>
        <v>60399040.81702809</v>
      </c>
      <c r="P837">
        <f t="shared" si="172"/>
        <v>0</v>
      </c>
      <c r="Q837" s="120">
        <f t="shared" si="175"/>
        <v>78934292.516305223</v>
      </c>
      <c r="R837" s="129">
        <f t="shared" si="173"/>
        <v>1.5964560064370398E-8</v>
      </c>
    </row>
    <row r="838" spans="2:18" x14ac:dyDescent="0.3">
      <c r="B838" s="157">
        <v>661</v>
      </c>
      <c r="C838" s="170">
        <f t="shared" si="174"/>
        <v>82800000</v>
      </c>
      <c r="D838">
        <f t="shared" si="160"/>
        <v>1.5771045065272492E-8</v>
      </c>
      <c r="E838" s="120">
        <f t="shared" si="161"/>
        <v>0</v>
      </c>
      <c r="F838">
        <f t="shared" si="162"/>
        <v>0</v>
      </c>
      <c r="G838" s="188">
        <f t="shared" si="163"/>
        <v>41863789.117750973</v>
      </c>
      <c r="H838">
        <f t="shared" si="164"/>
        <v>0</v>
      </c>
      <c r="I838" s="120">
        <f t="shared" si="165"/>
        <v>97469544.215582341</v>
      </c>
      <c r="J838" s="129">
        <f t="shared" si="166"/>
        <v>0</v>
      </c>
      <c r="K838" s="188">
        <f t="shared" si="167"/>
        <v>51131414.967389531</v>
      </c>
      <c r="L838">
        <f t="shared" si="168"/>
        <v>0</v>
      </c>
      <c r="M838" s="120">
        <f t="shared" si="169"/>
        <v>88201918.365943789</v>
      </c>
      <c r="N838" s="129">
        <f t="shared" si="170"/>
        <v>0</v>
      </c>
      <c r="O838" s="188">
        <f t="shared" si="171"/>
        <v>60399040.81702809</v>
      </c>
      <c r="P838">
        <f t="shared" si="172"/>
        <v>0</v>
      </c>
      <c r="Q838" s="120">
        <f t="shared" si="175"/>
        <v>78934292.516305223</v>
      </c>
      <c r="R838" s="129">
        <f t="shared" si="173"/>
        <v>1.5771045065272492E-8</v>
      </c>
    </row>
    <row r="839" spans="2:18" x14ac:dyDescent="0.3">
      <c r="B839" s="157">
        <v>662</v>
      </c>
      <c r="C839" s="170">
        <f t="shared" si="174"/>
        <v>82880000</v>
      </c>
      <c r="D839">
        <f t="shared" si="160"/>
        <v>1.5578714876042874E-8</v>
      </c>
      <c r="E839" s="120">
        <f t="shared" si="161"/>
        <v>0</v>
      </c>
      <c r="F839">
        <f t="shared" si="162"/>
        <v>0</v>
      </c>
      <c r="G839" s="188">
        <f t="shared" si="163"/>
        <v>41863789.117750973</v>
      </c>
      <c r="H839">
        <f t="shared" si="164"/>
        <v>0</v>
      </c>
      <c r="I839" s="120">
        <f t="shared" si="165"/>
        <v>97469544.215582341</v>
      </c>
      <c r="J839" s="129">
        <f t="shared" si="166"/>
        <v>0</v>
      </c>
      <c r="K839" s="188">
        <f t="shared" si="167"/>
        <v>51131414.967389531</v>
      </c>
      <c r="L839">
        <f t="shared" si="168"/>
        <v>0</v>
      </c>
      <c r="M839" s="120">
        <f t="shared" si="169"/>
        <v>88201918.365943789</v>
      </c>
      <c r="N839" s="129">
        <f t="shared" si="170"/>
        <v>0</v>
      </c>
      <c r="O839" s="188">
        <f t="shared" si="171"/>
        <v>60399040.81702809</v>
      </c>
      <c r="P839">
        <f t="shared" si="172"/>
        <v>0</v>
      </c>
      <c r="Q839" s="120">
        <f t="shared" si="175"/>
        <v>78934292.516305223</v>
      </c>
      <c r="R839" s="129">
        <f t="shared" si="173"/>
        <v>1.5578714876042874E-8</v>
      </c>
    </row>
    <row r="840" spans="2:18" x14ac:dyDescent="0.3">
      <c r="B840" s="157">
        <v>663</v>
      </c>
      <c r="C840" s="170">
        <f t="shared" si="174"/>
        <v>82960000</v>
      </c>
      <c r="D840">
        <f t="shared" si="160"/>
        <v>1.5387583534838025E-8</v>
      </c>
      <c r="E840" s="120">
        <f t="shared" si="161"/>
        <v>0</v>
      </c>
      <c r="F840">
        <f t="shared" si="162"/>
        <v>0</v>
      </c>
      <c r="G840" s="188">
        <f t="shared" si="163"/>
        <v>41863789.117750973</v>
      </c>
      <c r="H840">
        <f t="shared" si="164"/>
        <v>0</v>
      </c>
      <c r="I840" s="120">
        <f t="shared" si="165"/>
        <v>97469544.215582341</v>
      </c>
      <c r="J840" s="129">
        <f t="shared" si="166"/>
        <v>0</v>
      </c>
      <c r="K840" s="188">
        <f t="shared" si="167"/>
        <v>51131414.967389531</v>
      </c>
      <c r="L840">
        <f t="shared" si="168"/>
        <v>0</v>
      </c>
      <c r="M840" s="120">
        <f t="shared" si="169"/>
        <v>88201918.365943789</v>
      </c>
      <c r="N840" s="129">
        <f t="shared" si="170"/>
        <v>0</v>
      </c>
      <c r="O840" s="188">
        <f t="shared" si="171"/>
        <v>60399040.81702809</v>
      </c>
      <c r="P840">
        <f t="shared" si="172"/>
        <v>0</v>
      </c>
      <c r="Q840" s="120">
        <f t="shared" si="175"/>
        <v>78934292.516305223</v>
      </c>
      <c r="R840" s="129">
        <f t="shared" si="173"/>
        <v>1.5387583534838025E-8</v>
      </c>
    </row>
    <row r="841" spans="2:18" x14ac:dyDescent="0.3">
      <c r="B841" s="157">
        <v>664</v>
      </c>
      <c r="C841" s="170">
        <f t="shared" si="174"/>
        <v>83040000</v>
      </c>
      <c r="D841">
        <f t="shared" si="160"/>
        <v>1.5197664641761527E-8</v>
      </c>
      <c r="E841" s="120">
        <f t="shared" si="161"/>
        <v>0</v>
      </c>
      <c r="F841">
        <f t="shared" si="162"/>
        <v>0</v>
      </c>
      <c r="G841" s="188">
        <f t="shared" si="163"/>
        <v>41863789.117750973</v>
      </c>
      <c r="H841">
        <f t="shared" si="164"/>
        <v>0</v>
      </c>
      <c r="I841" s="120">
        <f t="shared" si="165"/>
        <v>97469544.215582341</v>
      </c>
      <c r="J841" s="129">
        <f t="shared" si="166"/>
        <v>0</v>
      </c>
      <c r="K841" s="188">
        <f t="shared" si="167"/>
        <v>51131414.967389531</v>
      </c>
      <c r="L841">
        <f t="shared" si="168"/>
        <v>0</v>
      </c>
      <c r="M841" s="120">
        <f t="shared" si="169"/>
        <v>88201918.365943789</v>
      </c>
      <c r="N841" s="129">
        <f t="shared" si="170"/>
        <v>0</v>
      </c>
      <c r="O841" s="188">
        <f t="shared" si="171"/>
        <v>60399040.81702809</v>
      </c>
      <c r="P841">
        <f t="shared" si="172"/>
        <v>0</v>
      </c>
      <c r="Q841" s="120">
        <f t="shared" si="175"/>
        <v>78934292.516305223</v>
      </c>
      <c r="R841" s="129">
        <f t="shared" si="173"/>
        <v>1.5197664641761527E-8</v>
      </c>
    </row>
    <row r="842" spans="2:18" x14ac:dyDescent="0.3">
      <c r="B842" s="157">
        <v>665</v>
      </c>
      <c r="C842" s="170">
        <f t="shared" si="174"/>
        <v>83120000</v>
      </c>
      <c r="D842">
        <f t="shared" si="160"/>
        <v>1.500897136020981E-8</v>
      </c>
      <c r="E842" s="120">
        <f t="shared" si="161"/>
        <v>0</v>
      </c>
      <c r="F842">
        <f t="shared" si="162"/>
        <v>0</v>
      </c>
      <c r="G842" s="188">
        <f t="shared" si="163"/>
        <v>41863789.117750973</v>
      </c>
      <c r="H842">
        <f t="shared" si="164"/>
        <v>0</v>
      </c>
      <c r="I842" s="120">
        <f t="shared" si="165"/>
        <v>97469544.215582341</v>
      </c>
      <c r="J842" s="129">
        <f t="shared" si="166"/>
        <v>0</v>
      </c>
      <c r="K842" s="188">
        <f t="shared" si="167"/>
        <v>51131414.967389531</v>
      </c>
      <c r="L842">
        <f t="shared" si="168"/>
        <v>0</v>
      </c>
      <c r="M842" s="120">
        <f t="shared" si="169"/>
        <v>88201918.365943789</v>
      </c>
      <c r="N842" s="129">
        <f t="shared" si="170"/>
        <v>0</v>
      </c>
      <c r="O842" s="188">
        <f t="shared" si="171"/>
        <v>60399040.81702809</v>
      </c>
      <c r="P842">
        <f t="shared" si="172"/>
        <v>0</v>
      </c>
      <c r="Q842" s="120">
        <f t="shared" si="175"/>
        <v>78934292.516305223</v>
      </c>
      <c r="R842" s="129">
        <f t="shared" si="173"/>
        <v>1.500897136020981E-8</v>
      </c>
    </row>
    <row r="843" spans="2:18" x14ac:dyDescent="0.3">
      <c r="B843" s="157">
        <v>666</v>
      </c>
      <c r="C843" s="170">
        <f t="shared" si="174"/>
        <v>83200000</v>
      </c>
      <c r="D843">
        <f t="shared" si="160"/>
        <v>1.4821516418362999E-8</v>
      </c>
      <c r="E843" s="120">
        <f t="shared" si="161"/>
        <v>0</v>
      </c>
      <c r="F843">
        <f t="shared" si="162"/>
        <v>0</v>
      </c>
      <c r="G843" s="188">
        <f t="shared" si="163"/>
        <v>41863789.117750973</v>
      </c>
      <c r="H843">
        <f t="shared" si="164"/>
        <v>0</v>
      </c>
      <c r="I843" s="120">
        <f t="shared" si="165"/>
        <v>97469544.215582341</v>
      </c>
      <c r="J843" s="129">
        <f t="shared" si="166"/>
        <v>0</v>
      </c>
      <c r="K843" s="188">
        <f t="shared" si="167"/>
        <v>51131414.967389531</v>
      </c>
      <c r="L843">
        <f t="shared" si="168"/>
        <v>0</v>
      </c>
      <c r="M843" s="120">
        <f t="shared" si="169"/>
        <v>88201918.365943789</v>
      </c>
      <c r="N843" s="129">
        <f t="shared" si="170"/>
        <v>0</v>
      </c>
      <c r="O843" s="188">
        <f t="shared" si="171"/>
        <v>60399040.81702809</v>
      </c>
      <c r="P843">
        <f t="shared" si="172"/>
        <v>0</v>
      </c>
      <c r="Q843" s="120">
        <f t="shared" si="175"/>
        <v>78934292.516305223</v>
      </c>
      <c r="R843" s="129">
        <f t="shared" si="173"/>
        <v>1.4821516418362999E-8</v>
      </c>
    </row>
    <row r="844" spans="2:18" x14ac:dyDescent="0.3">
      <c r="B844" s="157">
        <v>667</v>
      </c>
      <c r="C844" s="170">
        <f t="shared" si="174"/>
        <v>83280000</v>
      </c>
      <c r="D844">
        <f t="shared" si="160"/>
        <v>1.4635312110818457E-8</v>
      </c>
      <c r="E844" s="120">
        <f t="shared" si="161"/>
        <v>0</v>
      </c>
      <c r="F844">
        <f t="shared" si="162"/>
        <v>0</v>
      </c>
      <c r="G844" s="188">
        <f t="shared" si="163"/>
        <v>41863789.117750973</v>
      </c>
      <c r="H844">
        <f t="shared" si="164"/>
        <v>0</v>
      </c>
      <c r="I844" s="120">
        <f t="shared" si="165"/>
        <v>97469544.215582341</v>
      </c>
      <c r="J844" s="129">
        <f t="shared" si="166"/>
        <v>0</v>
      </c>
      <c r="K844" s="188">
        <f t="shared" si="167"/>
        <v>51131414.967389531</v>
      </c>
      <c r="L844">
        <f t="shared" si="168"/>
        <v>0</v>
      </c>
      <c r="M844" s="120">
        <f t="shared" si="169"/>
        <v>88201918.365943789</v>
      </c>
      <c r="N844" s="129">
        <f t="shared" si="170"/>
        <v>0</v>
      </c>
      <c r="O844" s="188">
        <f t="shared" si="171"/>
        <v>60399040.81702809</v>
      </c>
      <c r="P844">
        <f t="shared" si="172"/>
        <v>0</v>
      </c>
      <c r="Q844" s="120">
        <f t="shared" si="175"/>
        <v>78934292.516305223</v>
      </c>
      <c r="R844" s="129">
        <f t="shared" si="173"/>
        <v>1.4635312110818457E-8</v>
      </c>
    </row>
    <row r="845" spans="2:18" x14ac:dyDescent="0.3">
      <c r="B845" s="157">
        <v>668</v>
      </c>
      <c r="C845" s="170">
        <f t="shared" si="174"/>
        <v>83360000</v>
      </c>
      <c r="D845">
        <f t="shared" si="160"/>
        <v>1.4450370300364518E-8</v>
      </c>
      <c r="E845" s="120">
        <f t="shared" si="161"/>
        <v>0</v>
      </c>
      <c r="F845">
        <f t="shared" si="162"/>
        <v>0</v>
      </c>
      <c r="G845" s="188">
        <f t="shared" si="163"/>
        <v>41863789.117750973</v>
      </c>
      <c r="H845">
        <f t="shared" si="164"/>
        <v>0</v>
      </c>
      <c r="I845" s="120">
        <f t="shared" si="165"/>
        <v>97469544.215582341</v>
      </c>
      <c r="J845" s="129">
        <f t="shared" si="166"/>
        <v>0</v>
      </c>
      <c r="K845" s="188">
        <f t="shared" si="167"/>
        <v>51131414.967389531</v>
      </c>
      <c r="L845">
        <f t="shared" si="168"/>
        <v>0</v>
      </c>
      <c r="M845" s="120">
        <f t="shared" si="169"/>
        <v>88201918.365943789</v>
      </c>
      <c r="N845" s="129">
        <f t="shared" si="170"/>
        <v>0</v>
      </c>
      <c r="O845" s="188">
        <f t="shared" si="171"/>
        <v>60399040.81702809</v>
      </c>
      <c r="P845">
        <f t="shared" si="172"/>
        <v>0</v>
      </c>
      <c r="Q845" s="120">
        <f t="shared" si="175"/>
        <v>78934292.516305223</v>
      </c>
      <c r="R845" s="129">
        <f t="shared" si="173"/>
        <v>1.4450370300364518E-8</v>
      </c>
    </row>
    <row r="846" spans="2:18" x14ac:dyDescent="0.3">
      <c r="B846" s="157">
        <v>669</v>
      </c>
      <c r="C846" s="170">
        <f t="shared" si="174"/>
        <v>83440000</v>
      </c>
      <c r="D846">
        <f t="shared" si="160"/>
        <v>1.426670241989183E-8</v>
      </c>
      <c r="E846" s="120">
        <f t="shared" si="161"/>
        <v>0</v>
      </c>
      <c r="F846">
        <f t="shared" si="162"/>
        <v>0</v>
      </c>
      <c r="G846" s="188">
        <f t="shared" si="163"/>
        <v>41863789.117750973</v>
      </c>
      <c r="H846">
        <f t="shared" si="164"/>
        <v>0</v>
      </c>
      <c r="I846" s="120">
        <f t="shared" si="165"/>
        <v>97469544.215582341</v>
      </c>
      <c r="J846" s="129">
        <f t="shared" si="166"/>
        <v>0</v>
      </c>
      <c r="K846" s="188">
        <f t="shared" si="167"/>
        <v>51131414.967389531</v>
      </c>
      <c r="L846">
        <f t="shared" si="168"/>
        <v>0</v>
      </c>
      <c r="M846" s="120">
        <f t="shared" si="169"/>
        <v>88201918.365943789</v>
      </c>
      <c r="N846" s="129">
        <f t="shared" si="170"/>
        <v>0</v>
      </c>
      <c r="O846" s="188">
        <f t="shared" si="171"/>
        <v>60399040.81702809</v>
      </c>
      <c r="P846">
        <f t="shared" si="172"/>
        <v>0</v>
      </c>
      <c r="Q846" s="120">
        <f t="shared" si="175"/>
        <v>78934292.516305223</v>
      </c>
      <c r="R846" s="129">
        <f t="shared" si="173"/>
        <v>1.426670241989183E-8</v>
      </c>
    </row>
    <row r="847" spans="2:18" x14ac:dyDescent="0.3">
      <c r="B847" s="157">
        <v>670</v>
      </c>
      <c r="C847" s="170">
        <f t="shared" si="174"/>
        <v>83520000</v>
      </c>
      <c r="D847">
        <f t="shared" si="160"/>
        <v>1.4084319474439819E-8</v>
      </c>
      <c r="E847" s="120">
        <f t="shared" si="161"/>
        <v>0</v>
      </c>
      <c r="F847">
        <f t="shared" si="162"/>
        <v>0</v>
      </c>
      <c r="G847" s="188">
        <f t="shared" si="163"/>
        <v>41863789.117750973</v>
      </c>
      <c r="H847">
        <f t="shared" si="164"/>
        <v>0</v>
      </c>
      <c r="I847" s="120">
        <f t="shared" si="165"/>
        <v>97469544.215582341</v>
      </c>
      <c r="J847" s="129">
        <f t="shared" si="166"/>
        <v>0</v>
      </c>
      <c r="K847" s="188">
        <f t="shared" si="167"/>
        <v>51131414.967389531</v>
      </c>
      <c r="L847">
        <f t="shared" si="168"/>
        <v>0</v>
      </c>
      <c r="M847" s="120">
        <f t="shared" si="169"/>
        <v>88201918.365943789</v>
      </c>
      <c r="N847" s="129">
        <f t="shared" si="170"/>
        <v>0</v>
      </c>
      <c r="O847" s="188">
        <f t="shared" si="171"/>
        <v>60399040.81702809</v>
      </c>
      <c r="P847">
        <f t="shared" si="172"/>
        <v>0</v>
      </c>
      <c r="Q847" s="120">
        <f t="shared" si="175"/>
        <v>78934292.516305223</v>
      </c>
      <c r="R847" s="129">
        <f t="shared" si="173"/>
        <v>1.4084319474439819E-8</v>
      </c>
    </row>
    <row r="848" spans="2:18" x14ac:dyDescent="0.3">
      <c r="B848" s="157">
        <v>671</v>
      </c>
      <c r="C848" s="170">
        <f t="shared" si="174"/>
        <v>83600000</v>
      </c>
      <c r="D848">
        <f t="shared" si="160"/>
        <v>1.3903232043375536E-8</v>
      </c>
      <c r="E848" s="120">
        <f t="shared" si="161"/>
        <v>0</v>
      </c>
      <c r="F848">
        <f t="shared" si="162"/>
        <v>0</v>
      </c>
      <c r="G848" s="188">
        <f t="shared" si="163"/>
        <v>41863789.117750973</v>
      </c>
      <c r="H848">
        <f t="shared" si="164"/>
        <v>0</v>
      </c>
      <c r="I848" s="120">
        <f t="shared" si="165"/>
        <v>97469544.215582341</v>
      </c>
      <c r="J848" s="129">
        <f t="shared" si="166"/>
        <v>0</v>
      </c>
      <c r="K848" s="188">
        <f t="shared" si="167"/>
        <v>51131414.967389531</v>
      </c>
      <c r="L848">
        <f t="shared" si="168"/>
        <v>0</v>
      </c>
      <c r="M848" s="120">
        <f t="shared" si="169"/>
        <v>88201918.365943789</v>
      </c>
      <c r="N848" s="129">
        <f t="shared" si="170"/>
        <v>0</v>
      </c>
      <c r="O848" s="188">
        <f t="shared" si="171"/>
        <v>60399040.81702809</v>
      </c>
      <c r="P848">
        <f t="shared" si="172"/>
        <v>0</v>
      </c>
      <c r="Q848" s="120">
        <f t="shared" si="175"/>
        <v>78934292.516305223</v>
      </c>
      <c r="R848" s="129">
        <f t="shared" si="173"/>
        <v>1.3903232043375536E-8</v>
      </c>
    </row>
    <row r="849" spans="2:18" x14ac:dyDescent="0.3">
      <c r="B849" s="157">
        <v>672</v>
      </c>
      <c r="C849" s="170">
        <f t="shared" si="174"/>
        <v>83680000</v>
      </c>
      <c r="D849">
        <f t="shared" si="160"/>
        <v>1.3723450282702359E-8</v>
      </c>
      <c r="E849" s="120">
        <f t="shared" si="161"/>
        <v>0</v>
      </c>
      <c r="F849">
        <f t="shared" si="162"/>
        <v>0</v>
      </c>
      <c r="G849" s="188">
        <f t="shared" si="163"/>
        <v>41863789.117750973</v>
      </c>
      <c r="H849">
        <f t="shared" si="164"/>
        <v>0</v>
      </c>
      <c r="I849" s="120">
        <f t="shared" si="165"/>
        <v>97469544.215582341</v>
      </c>
      <c r="J849" s="129">
        <f t="shared" si="166"/>
        <v>0</v>
      </c>
      <c r="K849" s="188">
        <f t="shared" si="167"/>
        <v>51131414.967389531</v>
      </c>
      <c r="L849">
        <f t="shared" si="168"/>
        <v>0</v>
      </c>
      <c r="M849" s="120">
        <f t="shared" si="169"/>
        <v>88201918.365943789</v>
      </c>
      <c r="N849" s="129">
        <f t="shared" si="170"/>
        <v>0</v>
      </c>
      <c r="O849" s="188">
        <f t="shared" si="171"/>
        <v>60399040.81702809</v>
      </c>
      <c r="P849">
        <f t="shared" si="172"/>
        <v>0</v>
      </c>
      <c r="Q849" s="120">
        <f t="shared" si="175"/>
        <v>78934292.516305223</v>
      </c>
      <c r="R849" s="129">
        <f t="shared" si="173"/>
        <v>1.3723450282702359E-8</v>
      </c>
    </row>
    <row r="850" spans="2:18" x14ac:dyDescent="0.3">
      <c r="B850" s="157">
        <v>673</v>
      </c>
      <c r="C850" s="170">
        <f t="shared" si="174"/>
        <v>83760000</v>
      </c>
      <c r="D850">
        <f t="shared" si="160"/>
        <v>1.3544983927495763E-8</v>
      </c>
      <c r="E850" s="120">
        <f t="shared" si="161"/>
        <v>0</v>
      </c>
      <c r="F850">
        <f t="shared" si="162"/>
        <v>0</v>
      </c>
      <c r="G850" s="188">
        <f t="shared" si="163"/>
        <v>41863789.117750973</v>
      </c>
      <c r="H850">
        <f t="shared" si="164"/>
        <v>0</v>
      </c>
      <c r="I850" s="120">
        <f t="shared" si="165"/>
        <v>97469544.215582341</v>
      </c>
      <c r="J850" s="129">
        <f t="shared" si="166"/>
        <v>0</v>
      </c>
      <c r="K850" s="188">
        <f t="shared" si="167"/>
        <v>51131414.967389531</v>
      </c>
      <c r="L850">
        <f t="shared" si="168"/>
        <v>0</v>
      </c>
      <c r="M850" s="120">
        <f t="shared" si="169"/>
        <v>88201918.365943789</v>
      </c>
      <c r="N850" s="129">
        <f t="shared" si="170"/>
        <v>0</v>
      </c>
      <c r="O850" s="188">
        <f t="shared" si="171"/>
        <v>60399040.81702809</v>
      </c>
      <c r="P850">
        <f t="shared" si="172"/>
        <v>0</v>
      </c>
      <c r="Q850" s="120">
        <f t="shared" si="175"/>
        <v>78934292.516305223</v>
      </c>
      <c r="R850" s="129">
        <f t="shared" si="173"/>
        <v>1.3544983927495763E-8</v>
      </c>
    </row>
    <row r="851" spans="2:18" x14ac:dyDescent="0.3">
      <c r="B851" s="157">
        <v>674</v>
      </c>
      <c r="C851" s="170">
        <f t="shared" si="174"/>
        <v>83840000</v>
      </c>
      <c r="D851">
        <f t="shared" si="160"/>
        <v>1.336784229446351E-8</v>
      </c>
      <c r="E851" s="120">
        <f t="shared" si="161"/>
        <v>0</v>
      </c>
      <c r="F851">
        <f t="shared" si="162"/>
        <v>0</v>
      </c>
      <c r="G851" s="188">
        <f t="shared" si="163"/>
        <v>41863789.117750973</v>
      </c>
      <c r="H851">
        <f t="shared" si="164"/>
        <v>0</v>
      </c>
      <c r="I851" s="120">
        <f t="shared" si="165"/>
        <v>97469544.215582341</v>
      </c>
      <c r="J851" s="129">
        <f t="shared" si="166"/>
        <v>0</v>
      </c>
      <c r="K851" s="188">
        <f t="shared" si="167"/>
        <v>51131414.967389531</v>
      </c>
      <c r="L851">
        <f t="shared" si="168"/>
        <v>0</v>
      </c>
      <c r="M851" s="120">
        <f t="shared" si="169"/>
        <v>88201918.365943789</v>
      </c>
      <c r="N851" s="129">
        <f t="shared" si="170"/>
        <v>0</v>
      </c>
      <c r="O851" s="188">
        <f t="shared" si="171"/>
        <v>60399040.81702809</v>
      </c>
      <c r="P851">
        <f t="shared" si="172"/>
        <v>0</v>
      </c>
      <c r="Q851" s="120">
        <f t="shared" si="175"/>
        <v>78934292.516305223</v>
      </c>
      <c r="R851" s="129">
        <f t="shared" si="173"/>
        <v>1.336784229446351E-8</v>
      </c>
    </row>
    <row r="852" spans="2:18" x14ac:dyDescent="0.3">
      <c r="B852" s="157">
        <v>675</v>
      </c>
      <c r="C852" s="170">
        <f t="shared" si="174"/>
        <v>83920000</v>
      </c>
      <c r="D852">
        <f t="shared" si="160"/>
        <v>1.3192034284627501E-8</v>
      </c>
      <c r="E852" s="120">
        <f t="shared" si="161"/>
        <v>0</v>
      </c>
      <c r="F852">
        <f t="shared" si="162"/>
        <v>0</v>
      </c>
      <c r="G852" s="188">
        <f t="shared" si="163"/>
        <v>41863789.117750973</v>
      </c>
      <c r="H852">
        <f t="shared" si="164"/>
        <v>0</v>
      </c>
      <c r="I852" s="120">
        <f t="shared" si="165"/>
        <v>97469544.215582341</v>
      </c>
      <c r="J852" s="129">
        <f t="shared" si="166"/>
        <v>0</v>
      </c>
      <c r="K852" s="188">
        <f t="shared" si="167"/>
        <v>51131414.967389531</v>
      </c>
      <c r="L852">
        <f t="shared" si="168"/>
        <v>0</v>
      </c>
      <c r="M852" s="120">
        <f t="shared" si="169"/>
        <v>88201918.365943789</v>
      </c>
      <c r="N852" s="129">
        <f t="shared" si="170"/>
        <v>0</v>
      </c>
      <c r="O852" s="188">
        <f t="shared" si="171"/>
        <v>60399040.81702809</v>
      </c>
      <c r="P852">
        <f t="shared" si="172"/>
        <v>0</v>
      </c>
      <c r="Q852" s="120">
        <f t="shared" si="175"/>
        <v>78934292.516305223</v>
      </c>
      <c r="R852" s="129">
        <f t="shared" si="173"/>
        <v>1.3192034284627501E-8</v>
      </c>
    </row>
    <row r="853" spans="2:18" x14ac:dyDescent="0.3">
      <c r="B853" s="157">
        <v>676</v>
      </c>
      <c r="C853" s="170">
        <f t="shared" si="174"/>
        <v>84000000</v>
      </c>
      <c r="D853">
        <f t="shared" si="160"/>
        <v>1.3017568386124476E-8</v>
      </c>
      <c r="E853" s="120">
        <f t="shared" si="161"/>
        <v>0</v>
      </c>
      <c r="F853">
        <f t="shared" si="162"/>
        <v>0</v>
      </c>
      <c r="G853" s="188">
        <f t="shared" si="163"/>
        <v>41863789.117750973</v>
      </c>
      <c r="H853">
        <f t="shared" si="164"/>
        <v>0</v>
      </c>
      <c r="I853" s="120">
        <f t="shared" si="165"/>
        <v>97469544.215582341</v>
      </c>
      <c r="J853" s="129">
        <f t="shared" si="166"/>
        <v>0</v>
      </c>
      <c r="K853" s="188">
        <f t="shared" si="167"/>
        <v>51131414.967389531</v>
      </c>
      <c r="L853">
        <f t="shared" si="168"/>
        <v>0</v>
      </c>
      <c r="M853" s="120">
        <f t="shared" si="169"/>
        <v>88201918.365943789</v>
      </c>
      <c r="N853" s="129">
        <f t="shared" si="170"/>
        <v>0</v>
      </c>
      <c r="O853" s="188">
        <f t="shared" si="171"/>
        <v>60399040.81702809</v>
      </c>
      <c r="P853">
        <f t="shared" si="172"/>
        <v>0</v>
      </c>
      <c r="Q853" s="120">
        <f t="shared" si="175"/>
        <v>78934292.516305223</v>
      </c>
      <c r="R853" s="129">
        <f t="shared" si="173"/>
        <v>1.3017568386124476E-8</v>
      </c>
    </row>
    <row r="854" spans="2:18" x14ac:dyDescent="0.3">
      <c r="B854" s="157">
        <v>677</v>
      </c>
      <c r="C854" s="170">
        <f t="shared" si="174"/>
        <v>84080000</v>
      </c>
      <c r="D854">
        <f t="shared" si="160"/>
        <v>1.2844452677122801E-8</v>
      </c>
      <c r="E854" s="120">
        <f t="shared" si="161"/>
        <v>0</v>
      </c>
      <c r="F854">
        <f t="shared" si="162"/>
        <v>0</v>
      </c>
      <c r="G854" s="188">
        <f t="shared" si="163"/>
        <v>41863789.117750973</v>
      </c>
      <c r="H854">
        <f t="shared" si="164"/>
        <v>0</v>
      </c>
      <c r="I854" s="120">
        <f t="shared" si="165"/>
        <v>97469544.215582341</v>
      </c>
      <c r="J854" s="129">
        <f t="shared" si="166"/>
        <v>0</v>
      </c>
      <c r="K854" s="188">
        <f t="shared" si="167"/>
        <v>51131414.967389531</v>
      </c>
      <c r="L854">
        <f t="shared" si="168"/>
        <v>0</v>
      </c>
      <c r="M854" s="120">
        <f t="shared" si="169"/>
        <v>88201918.365943789</v>
      </c>
      <c r="N854" s="129">
        <f t="shared" si="170"/>
        <v>0</v>
      </c>
      <c r="O854" s="188">
        <f t="shared" si="171"/>
        <v>60399040.81702809</v>
      </c>
      <c r="P854">
        <f t="shared" si="172"/>
        <v>0</v>
      </c>
      <c r="Q854" s="120">
        <f t="shared" si="175"/>
        <v>78934292.516305223</v>
      </c>
      <c r="R854" s="129">
        <f t="shared" si="173"/>
        <v>1.2844452677122801E-8</v>
      </c>
    </row>
    <row r="855" spans="2:18" x14ac:dyDescent="0.3">
      <c r="B855" s="157">
        <v>678</v>
      </c>
      <c r="C855" s="170">
        <f t="shared" si="174"/>
        <v>84160000</v>
      </c>
      <c r="D855">
        <f t="shared" si="160"/>
        <v>1.2672694828852544E-8</v>
      </c>
      <c r="E855" s="120">
        <f t="shared" si="161"/>
        <v>0</v>
      </c>
      <c r="F855">
        <f t="shared" si="162"/>
        <v>0</v>
      </c>
      <c r="G855" s="188">
        <f t="shared" si="163"/>
        <v>41863789.117750973</v>
      </c>
      <c r="H855">
        <f t="shared" si="164"/>
        <v>0</v>
      </c>
      <c r="I855" s="120">
        <f t="shared" si="165"/>
        <v>97469544.215582341</v>
      </c>
      <c r="J855" s="129">
        <f t="shared" si="166"/>
        <v>0</v>
      </c>
      <c r="K855" s="188">
        <f t="shared" si="167"/>
        <v>51131414.967389531</v>
      </c>
      <c r="L855">
        <f t="shared" si="168"/>
        <v>0</v>
      </c>
      <c r="M855" s="120">
        <f t="shared" si="169"/>
        <v>88201918.365943789</v>
      </c>
      <c r="N855" s="129">
        <f t="shared" si="170"/>
        <v>0</v>
      </c>
      <c r="O855" s="188">
        <f t="shared" si="171"/>
        <v>60399040.81702809</v>
      </c>
      <c r="P855">
        <f t="shared" si="172"/>
        <v>0</v>
      </c>
      <c r="Q855" s="120">
        <f t="shared" si="175"/>
        <v>78934292.516305223</v>
      </c>
      <c r="R855" s="129">
        <f t="shared" si="173"/>
        <v>1.2672694828852544E-8</v>
      </c>
    </row>
    <row r="856" spans="2:18" x14ac:dyDescent="0.3">
      <c r="B856" s="157">
        <v>679</v>
      </c>
      <c r="C856" s="170">
        <f t="shared" si="174"/>
        <v>84240000</v>
      </c>
      <c r="D856">
        <f t="shared" si="160"/>
        <v>1.2502302108745917E-8</v>
      </c>
      <c r="E856" s="120">
        <f t="shared" si="161"/>
        <v>0</v>
      </c>
      <c r="F856">
        <f t="shared" si="162"/>
        <v>0</v>
      </c>
      <c r="G856" s="188">
        <f t="shared" si="163"/>
        <v>41863789.117750973</v>
      </c>
      <c r="H856">
        <f t="shared" si="164"/>
        <v>0</v>
      </c>
      <c r="I856" s="120">
        <f t="shared" si="165"/>
        <v>97469544.215582341</v>
      </c>
      <c r="J856" s="129">
        <f t="shared" si="166"/>
        <v>0</v>
      </c>
      <c r="K856" s="188">
        <f t="shared" si="167"/>
        <v>51131414.967389531</v>
      </c>
      <c r="L856">
        <f t="shared" si="168"/>
        <v>0</v>
      </c>
      <c r="M856" s="120">
        <f t="shared" si="169"/>
        <v>88201918.365943789</v>
      </c>
      <c r="N856" s="129">
        <f t="shared" si="170"/>
        <v>0</v>
      </c>
      <c r="O856" s="188">
        <f t="shared" si="171"/>
        <v>60399040.81702809</v>
      </c>
      <c r="P856">
        <f t="shared" si="172"/>
        <v>0</v>
      </c>
      <c r="Q856" s="120">
        <f t="shared" si="175"/>
        <v>78934292.516305223</v>
      </c>
      <c r="R856" s="129">
        <f t="shared" si="173"/>
        <v>1.2502302108745917E-8</v>
      </c>
    </row>
    <row r="857" spans="2:18" x14ac:dyDescent="0.3">
      <c r="B857" s="157">
        <v>680</v>
      </c>
      <c r="C857" s="170">
        <f t="shared" si="174"/>
        <v>84320000</v>
      </c>
      <c r="D857">
        <f t="shared" si="160"/>
        <v>1.2333281383685316E-8</v>
      </c>
      <c r="E857" s="120">
        <f t="shared" si="161"/>
        <v>0</v>
      </c>
      <c r="F857">
        <f t="shared" si="162"/>
        <v>0</v>
      </c>
      <c r="G857" s="188">
        <f t="shared" si="163"/>
        <v>41863789.117750973</v>
      </c>
      <c r="H857">
        <f t="shared" si="164"/>
        <v>0</v>
      </c>
      <c r="I857" s="120">
        <f t="shared" si="165"/>
        <v>97469544.215582341</v>
      </c>
      <c r="J857" s="129">
        <f t="shared" si="166"/>
        <v>0</v>
      </c>
      <c r="K857" s="188">
        <f t="shared" si="167"/>
        <v>51131414.967389531</v>
      </c>
      <c r="L857">
        <f t="shared" si="168"/>
        <v>0</v>
      </c>
      <c r="M857" s="120">
        <f t="shared" si="169"/>
        <v>88201918.365943789</v>
      </c>
      <c r="N857" s="129">
        <f t="shared" si="170"/>
        <v>0</v>
      </c>
      <c r="O857" s="188">
        <f t="shared" si="171"/>
        <v>60399040.81702809</v>
      </c>
      <c r="P857">
        <f t="shared" si="172"/>
        <v>0</v>
      </c>
      <c r="Q857" s="120">
        <f t="shared" si="175"/>
        <v>78934292.516305223</v>
      </c>
      <c r="R857" s="129">
        <f t="shared" si="173"/>
        <v>1.2333281383685316E-8</v>
      </c>
    </row>
    <row r="858" spans="2:18" x14ac:dyDescent="0.3">
      <c r="B858" s="157">
        <v>681</v>
      </c>
      <c r="C858" s="170">
        <f t="shared" si="174"/>
        <v>84400000</v>
      </c>
      <c r="D858">
        <f t="shared" si="160"/>
        <v>1.2165639123355988E-8</v>
      </c>
      <c r="E858" s="120">
        <f t="shared" si="161"/>
        <v>0</v>
      </c>
      <c r="F858">
        <f t="shared" si="162"/>
        <v>0</v>
      </c>
      <c r="G858" s="188">
        <f t="shared" si="163"/>
        <v>41863789.117750973</v>
      </c>
      <c r="H858">
        <f t="shared" si="164"/>
        <v>0</v>
      </c>
      <c r="I858" s="120">
        <f t="shared" si="165"/>
        <v>97469544.215582341</v>
      </c>
      <c r="J858" s="129">
        <f t="shared" si="166"/>
        <v>0</v>
      </c>
      <c r="K858" s="188">
        <f t="shared" si="167"/>
        <v>51131414.967389531</v>
      </c>
      <c r="L858">
        <f t="shared" si="168"/>
        <v>0</v>
      </c>
      <c r="M858" s="120">
        <f t="shared" si="169"/>
        <v>88201918.365943789</v>
      </c>
      <c r="N858" s="129">
        <f t="shared" si="170"/>
        <v>0</v>
      </c>
      <c r="O858" s="188">
        <f t="shared" si="171"/>
        <v>60399040.81702809</v>
      </c>
      <c r="P858">
        <f t="shared" si="172"/>
        <v>0</v>
      </c>
      <c r="Q858" s="120">
        <f t="shared" si="175"/>
        <v>78934292.516305223</v>
      </c>
      <c r="R858" s="129">
        <f t="shared" si="173"/>
        <v>1.2165639123355988E-8</v>
      </c>
    </row>
    <row r="859" spans="2:18" x14ac:dyDescent="0.3">
      <c r="B859" s="157">
        <v>682</v>
      </c>
      <c r="C859" s="170">
        <f t="shared" si="174"/>
        <v>84480000</v>
      </c>
      <c r="D859">
        <f t="shared" si="160"/>
        <v>1.19993814037005E-8</v>
      </c>
      <c r="E859" s="120">
        <f t="shared" si="161"/>
        <v>0</v>
      </c>
      <c r="F859">
        <f t="shared" si="162"/>
        <v>0</v>
      </c>
      <c r="G859" s="188">
        <f t="shared" si="163"/>
        <v>41863789.117750973</v>
      </c>
      <c r="H859">
        <f t="shared" si="164"/>
        <v>0</v>
      </c>
      <c r="I859" s="120">
        <f t="shared" si="165"/>
        <v>97469544.215582341</v>
      </c>
      <c r="J859" s="129">
        <f t="shared" si="166"/>
        <v>0</v>
      </c>
      <c r="K859" s="188">
        <f t="shared" si="167"/>
        <v>51131414.967389531</v>
      </c>
      <c r="L859">
        <f t="shared" si="168"/>
        <v>0</v>
      </c>
      <c r="M859" s="120">
        <f t="shared" si="169"/>
        <v>88201918.365943789</v>
      </c>
      <c r="N859" s="129">
        <f t="shared" si="170"/>
        <v>0</v>
      </c>
      <c r="O859" s="188">
        <f t="shared" si="171"/>
        <v>60399040.81702809</v>
      </c>
      <c r="P859">
        <f t="shared" si="172"/>
        <v>0</v>
      </c>
      <c r="Q859" s="120">
        <f t="shared" si="175"/>
        <v>78934292.516305223</v>
      </c>
      <c r="R859" s="129">
        <f t="shared" si="173"/>
        <v>1.19993814037005E-8</v>
      </c>
    </row>
    <row r="860" spans="2:18" x14ac:dyDescent="0.3">
      <c r="B860" s="157">
        <v>683</v>
      </c>
      <c r="C860" s="170">
        <f t="shared" si="174"/>
        <v>84560000</v>
      </c>
      <c r="D860">
        <f t="shared" si="160"/>
        <v>1.1834513910472067E-8</v>
      </c>
      <c r="E860" s="120">
        <f t="shared" si="161"/>
        <v>0</v>
      </c>
      <c r="F860">
        <f t="shared" si="162"/>
        <v>0</v>
      </c>
      <c r="G860" s="188">
        <f t="shared" si="163"/>
        <v>41863789.117750973</v>
      </c>
      <c r="H860">
        <f t="shared" si="164"/>
        <v>0</v>
      </c>
      <c r="I860" s="120">
        <f t="shared" si="165"/>
        <v>97469544.215582341</v>
      </c>
      <c r="J860" s="129">
        <f t="shared" si="166"/>
        <v>0</v>
      </c>
      <c r="K860" s="188">
        <f t="shared" si="167"/>
        <v>51131414.967389531</v>
      </c>
      <c r="L860">
        <f t="shared" si="168"/>
        <v>0</v>
      </c>
      <c r="M860" s="120">
        <f t="shared" si="169"/>
        <v>88201918.365943789</v>
      </c>
      <c r="N860" s="129">
        <f t="shared" si="170"/>
        <v>0</v>
      </c>
      <c r="O860" s="188">
        <f t="shared" si="171"/>
        <v>60399040.81702809</v>
      </c>
      <c r="P860">
        <f t="shared" si="172"/>
        <v>0</v>
      </c>
      <c r="Q860" s="120">
        <f t="shared" si="175"/>
        <v>78934292.516305223</v>
      </c>
      <c r="R860" s="129">
        <f t="shared" si="173"/>
        <v>1.1834513910472067E-8</v>
      </c>
    </row>
    <row r="861" spans="2:18" x14ac:dyDescent="0.3">
      <c r="B861" s="157">
        <v>684</v>
      </c>
      <c r="C861" s="170">
        <f t="shared" si="174"/>
        <v>84640000</v>
      </c>
      <c r="D861">
        <f t="shared" si="160"/>
        <v>1.167104194288383E-8</v>
      </c>
      <c r="E861" s="120">
        <f t="shared" si="161"/>
        <v>0</v>
      </c>
      <c r="F861">
        <f t="shared" si="162"/>
        <v>0</v>
      </c>
      <c r="G861" s="188">
        <f t="shared" si="163"/>
        <v>41863789.117750973</v>
      </c>
      <c r="H861">
        <f t="shared" si="164"/>
        <v>0</v>
      </c>
      <c r="I861" s="120">
        <f t="shared" si="165"/>
        <v>97469544.215582341</v>
      </c>
      <c r="J861" s="129">
        <f t="shared" si="166"/>
        <v>0</v>
      </c>
      <c r="K861" s="188">
        <f t="shared" si="167"/>
        <v>51131414.967389531</v>
      </c>
      <c r="L861">
        <f t="shared" si="168"/>
        <v>0</v>
      </c>
      <c r="M861" s="120">
        <f t="shared" si="169"/>
        <v>88201918.365943789</v>
      </c>
      <c r="N861" s="129">
        <f t="shared" si="170"/>
        <v>0</v>
      </c>
      <c r="O861" s="188">
        <f t="shared" si="171"/>
        <v>60399040.81702809</v>
      </c>
      <c r="P861">
        <f t="shared" si="172"/>
        <v>0</v>
      </c>
      <c r="Q861" s="120">
        <f t="shared" si="175"/>
        <v>78934292.516305223</v>
      </c>
      <c r="R861" s="129">
        <f t="shared" si="173"/>
        <v>1.167104194288383E-8</v>
      </c>
    </row>
    <row r="862" spans="2:18" x14ac:dyDescent="0.3">
      <c r="B862" s="157">
        <v>685</v>
      </c>
      <c r="C862" s="170">
        <f t="shared" si="174"/>
        <v>84720000</v>
      </c>
      <c r="D862">
        <f t="shared" si="160"/>
        <v>1.150897041735113E-8</v>
      </c>
      <c r="E862" s="120">
        <f t="shared" si="161"/>
        <v>0</v>
      </c>
      <c r="F862">
        <f t="shared" si="162"/>
        <v>0</v>
      </c>
      <c r="G862" s="188">
        <f t="shared" si="163"/>
        <v>41863789.117750973</v>
      </c>
      <c r="H862">
        <f t="shared" si="164"/>
        <v>0</v>
      </c>
      <c r="I862" s="120">
        <f t="shared" si="165"/>
        <v>97469544.215582341</v>
      </c>
      <c r="J862" s="129">
        <f t="shared" si="166"/>
        <v>0</v>
      </c>
      <c r="K862" s="188">
        <f t="shared" si="167"/>
        <v>51131414.967389531</v>
      </c>
      <c r="L862">
        <f t="shared" si="168"/>
        <v>0</v>
      </c>
      <c r="M862" s="120">
        <f t="shared" si="169"/>
        <v>88201918.365943789</v>
      </c>
      <c r="N862" s="129">
        <f t="shared" si="170"/>
        <v>0</v>
      </c>
      <c r="O862" s="188">
        <f t="shared" si="171"/>
        <v>60399040.81702809</v>
      </c>
      <c r="P862">
        <f t="shared" si="172"/>
        <v>0</v>
      </c>
      <c r="Q862" s="120">
        <f t="shared" si="175"/>
        <v>78934292.516305223</v>
      </c>
      <c r="R862" s="129">
        <f t="shared" si="173"/>
        <v>1.150897041735113E-8</v>
      </c>
    </row>
    <row r="863" spans="2:18" x14ac:dyDescent="0.3">
      <c r="B863" s="157">
        <v>686</v>
      </c>
      <c r="C863" s="170">
        <f t="shared" si="174"/>
        <v>84800000</v>
      </c>
      <c r="D863">
        <f t="shared" si="160"/>
        <v>1.1348303871323864E-8</v>
      </c>
      <c r="E863" s="120">
        <f t="shared" si="161"/>
        <v>0</v>
      </c>
      <c r="F863">
        <f t="shared" si="162"/>
        <v>0</v>
      </c>
      <c r="G863" s="188">
        <f t="shared" si="163"/>
        <v>41863789.117750973</v>
      </c>
      <c r="H863">
        <f t="shared" si="164"/>
        <v>0</v>
      </c>
      <c r="I863" s="120">
        <f t="shared" si="165"/>
        <v>97469544.215582341</v>
      </c>
      <c r="J863" s="129">
        <f t="shared" si="166"/>
        <v>0</v>
      </c>
      <c r="K863" s="188">
        <f t="shared" si="167"/>
        <v>51131414.967389531</v>
      </c>
      <c r="L863">
        <f t="shared" si="168"/>
        <v>0</v>
      </c>
      <c r="M863" s="120">
        <f t="shared" si="169"/>
        <v>88201918.365943789</v>
      </c>
      <c r="N863" s="129">
        <f t="shared" si="170"/>
        <v>0</v>
      </c>
      <c r="O863" s="188">
        <f t="shared" si="171"/>
        <v>60399040.81702809</v>
      </c>
      <c r="P863">
        <f t="shared" si="172"/>
        <v>0</v>
      </c>
      <c r="Q863" s="120">
        <f t="shared" si="175"/>
        <v>78934292.516305223</v>
      </c>
      <c r="R863" s="129">
        <f t="shared" si="173"/>
        <v>1.1348303871323864E-8</v>
      </c>
    </row>
    <row r="864" spans="2:18" x14ac:dyDescent="0.3">
      <c r="B864" s="157">
        <v>687</v>
      </c>
      <c r="C864" s="170">
        <f t="shared" si="174"/>
        <v>84880000</v>
      </c>
      <c r="D864">
        <f t="shared" si="160"/>
        <v>1.1189046467205973E-8</v>
      </c>
      <c r="E864" s="120">
        <f t="shared" si="161"/>
        <v>0</v>
      </c>
      <c r="F864">
        <f t="shared" si="162"/>
        <v>0</v>
      </c>
      <c r="G864" s="188">
        <f t="shared" si="163"/>
        <v>41863789.117750973</v>
      </c>
      <c r="H864">
        <f t="shared" si="164"/>
        <v>0</v>
      </c>
      <c r="I864" s="120">
        <f t="shared" si="165"/>
        <v>97469544.215582341</v>
      </c>
      <c r="J864" s="129">
        <f t="shared" si="166"/>
        <v>0</v>
      </c>
      <c r="K864" s="188">
        <f t="shared" si="167"/>
        <v>51131414.967389531</v>
      </c>
      <c r="L864">
        <f t="shared" si="168"/>
        <v>0</v>
      </c>
      <c r="M864" s="120">
        <f t="shared" si="169"/>
        <v>88201918.365943789</v>
      </c>
      <c r="N864" s="129">
        <f t="shared" si="170"/>
        <v>0</v>
      </c>
      <c r="O864" s="188">
        <f t="shared" si="171"/>
        <v>60399040.81702809</v>
      </c>
      <c r="P864">
        <f t="shared" si="172"/>
        <v>0</v>
      </c>
      <c r="Q864" s="120">
        <f t="shared" si="175"/>
        <v>78934292.516305223</v>
      </c>
      <c r="R864" s="129">
        <f t="shared" si="173"/>
        <v>1.1189046467205973E-8</v>
      </c>
    </row>
    <row r="865" spans="2:18" x14ac:dyDescent="0.3">
      <c r="B865" s="157">
        <v>688</v>
      </c>
      <c r="C865" s="170">
        <f t="shared" si="174"/>
        <v>84960000</v>
      </c>
      <c r="D865">
        <f t="shared" si="160"/>
        <v>1.1031201996359101E-8</v>
      </c>
      <c r="E865" s="120">
        <f t="shared" si="161"/>
        <v>0</v>
      </c>
      <c r="F865">
        <f t="shared" si="162"/>
        <v>0</v>
      </c>
      <c r="G865" s="188">
        <f t="shared" si="163"/>
        <v>41863789.117750973</v>
      </c>
      <c r="H865">
        <f t="shared" si="164"/>
        <v>0</v>
      </c>
      <c r="I865" s="120">
        <f t="shared" si="165"/>
        <v>97469544.215582341</v>
      </c>
      <c r="J865" s="129">
        <f t="shared" si="166"/>
        <v>0</v>
      </c>
      <c r="K865" s="188">
        <f t="shared" si="167"/>
        <v>51131414.967389531</v>
      </c>
      <c r="L865">
        <f t="shared" si="168"/>
        <v>0</v>
      </c>
      <c r="M865" s="120">
        <f t="shared" si="169"/>
        <v>88201918.365943789</v>
      </c>
      <c r="N865" s="129">
        <f t="shared" si="170"/>
        <v>0</v>
      </c>
      <c r="O865" s="188">
        <f t="shared" si="171"/>
        <v>60399040.81702809</v>
      </c>
      <c r="P865">
        <f t="shared" si="172"/>
        <v>0</v>
      </c>
      <c r="Q865" s="120">
        <f t="shared" si="175"/>
        <v>78934292.516305223</v>
      </c>
      <c r="R865" s="129">
        <f t="shared" si="173"/>
        <v>1.1031201996359101E-8</v>
      </c>
    </row>
    <row r="866" spans="2:18" x14ac:dyDescent="0.3">
      <c r="B866" s="157">
        <v>689</v>
      </c>
      <c r="C866" s="170">
        <f t="shared" si="174"/>
        <v>85040000</v>
      </c>
      <c r="D866">
        <f t="shared" si="160"/>
        <v>1.087477388318747E-8</v>
      </c>
      <c r="E866" s="120">
        <f t="shared" si="161"/>
        <v>0</v>
      </c>
      <c r="F866">
        <f t="shared" si="162"/>
        <v>0</v>
      </c>
      <c r="G866" s="188">
        <f t="shared" si="163"/>
        <v>41863789.117750973</v>
      </c>
      <c r="H866">
        <f t="shared" si="164"/>
        <v>0</v>
      </c>
      <c r="I866" s="120">
        <f t="shared" si="165"/>
        <v>97469544.215582341</v>
      </c>
      <c r="J866" s="129">
        <f t="shared" si="166"/>
        <v>0</v>
      </c>
      <c r="K866" s="188">
        <f t="shared" si="167"/>
        <v>51131414.967389531</v>
      </c>
      <c r="L866">
        <f t="shared" si="168"/>
        <v>0</v>
      </c>
      <c r="M866" s="120">
        <f t="shared" si="169"/>
        <v>88201918.365943789</v>
      </c>
      <c r="N866" s="129">
        <f t="shared" si="170"/>
        <v>0</v>
      </c>
      <c r="O866" s="188">
        <f t="shared" si="171"/>
        <v>60399040.81702809</v>
      </c>
      <c r="P866">
        <f t="shared" si="172"/>
        <v>0</v>
      </c>
      <c r="Q866" s="120">
        <f t="shared" si="175"/>
        <v>78934292.516305223</v>
      </c>
      <c r="R866" s="129">
        <f t="shared" si="173"/>
        <v>1.087477388318747E-8</v>
      </c>
    </row>
    <row r="867" spans="2:18" x14ac:dyDescent="0.3">
      <c r="B867" s="157">
        <v>690</v>
      </c>
      <c r="C867" s="170">
        <f t="shared" si="174"/>
        <v>85120000</v>
      </c>
      <c r="D867">
        <f t="shared" si="160"/>
        <v>1.0719765189301053E-8</v>
      </c>
      <c r="E867" s="120">
        <f t="shared" si="161"/>
        <v>0</v>
      </c>
      <c r="F867">
        <f t="shared" si="162"/>
        <v>0</v>
      </c>
      <c r="G867" s="188">
        <f t="shared" si="163"/>
        <v>41863789.117750973</v>
      </c>
      <c r="H867">
        <f t="shared" si="164"/>
        <v>0</v>
      </c>
      <c r="I867" s="120">
        <f t="shared" si="165"/>
        <v>97469544.215582341</v>
      </c>
      <c r="J867" s="129">
        <f t="shared" si="166"/>
        <v>0</v>
      </c>
      <c r="K867" s="188">
        <f t="shared" si="167"/>
        <v>51131414.967389531</v>
      </c>
      <c r="L867">
        <f t="shared" si="168"/>
        <v>0</v>
      </c>
      <c r="M867" s="120">
        <f t="shared" si="169"/>
        <v>88201918.365943789</v>
      </c>
      <c r="N867" s="129">
        <f t="shared" si="170"/>
        <v>0</v>
      </c>
      <c r="O867" s="188">
        <f t="shared" si="171"/>
        <v>60399040.81702809</v>
      </c>
      <c r="P867">
        <f t="shared" si="172"/>
        <v>0</v>
      </c>
      <c r="Q867" s="120">
        <f t="shared" si="175"/>
        <v>78934292.516305223</v>
      </c>
      <c r="R867" s="129">
        <f t="shared" si="173"/>
        <v>1.0719765189301053E-8</v>
      </c>
    </row>
    <row r="868" spans="2:18" x14ac:dyDescent="0.3">
      <c r="B868" s="157">
        <v>691</v>
      </c>
      <c r="C868" s="170">
        <f t="shared" si="174"/>
        <v>85200000</v>
      </c>
      <c r="D868">
        <f t="shared" si="160"/>
        <v>1.0566178617754035E-8</v>
      </c>
      <c r="E868" s="120">
        <f t="shared" si="161"/>
        <v>0</v>
      </c>
      <c r="F868">
        <f t="shared" si="162"/>
        <v>0</v>
      </c>
      <c r="G868" s="188">
        <f t="shared" si="163"/>
        <v>41863789.117750973</v>
      </c>
      <c r="H868">
        <f t="shared" si="164"/>
        <v>0</v>
      </c>
      <c r="I868" s="120">
        <f t="shared" si="165"/>
        <v>97469544.215582341</v>
      </c>
      <c r="J868" s="129">
        <f t="shared" si="166"/>
        <v>0</v>
      </c>
      <c r="K868" s="188">
        <f t="shared" si="167"/>
        <v>51131414.967389531</v>
      </c>
      <c r="L868">
        <f t="shared" si="168"/>
        <v>0</v>
      </c>
      <c r="M868" s="120">
        <f t="shared" si="169"/>
        <v>88201918.365943789</v>
      </c>
      <c r="N868" s="129">
        <f t="shared" si="170"/>
        <v>0</v>
      </c>
      <c r="O868" s="188">
        <f t="shared" si="171"/>
        <v>60399040.81702809</v>
      </c>
      <c r="P868">
        <f t="shared" si="172"/>
        <v>0</v>
      </c>
      <c r="Q868" s="120">
        <f t="shared" si="175"/>
        <v>78934292.516305223</v>
      </c>
      <c r="R868" s="129">
        <f t="shared" si="173"/>
        <v>1.0566178617754035E-8</v>
      </c>
    </row>
    <row r="869" spans="2:18" x14ac:dyDescent="0.3">
      <c r="B869" s="157">
        <v>692</v>
      </c>
      <c r="C869" s="170">
        <f t="shared" si="174"/>
        <v>85280000</v>
      </c>
      <c r="D869">
        <f t="shared" si="160"/>
        <v>1.0414016517355672E-8</v>
      </c>
      <c r="E869" s="120">
        <f t="shared" si="161"/>
        <v>0</v>
      </c>
      <c r="F869">
        <f t="shared" si="162"/>
        <v>0</v>
      </c>
      <c r="G869" s="188">
        <f t="shared" si="163"/>
        <v>41863789.117750973</v>
      </c>
      <c r="H869">
        <f t="shared" si="164"/>
        <v>0</v>
      </c>
      <c r="I869" s="120">
        <f t="shared" si="165"/>
        <v>97469544.215582341</v>
      </c>
      <c r="J869" s="129">
        <f t="shared" si="166"/>
        <v>0</v>
      </c>
      <c r="K869" s="188">
        <f t="shared" si="167"/>
        <v>51131414.967389531</v>
      </c>
      <c r="L869">
        <f t="shared" si="168"/>
        <v>0</v>
      </c>
      <c r="M869" s="120">
        <f t="shared" si="169"/>
        <v>88201918.365943789</v>
      </c>
      <c r="N869" s="129">
        <f t="shared" si="170"/>
        <v>0</v>
      </c>
      <c r="O869" s="188">
        <f t="shared" si="171"/>
        <v>60399040.81702809</v>
      </c>
      <c r="P869">
        <f t="shared" si="172"/>
        <v>0</v>
      </c>
      <c r="Q869" s="120">
        <f t="shared" si="175"/>
        <v>78934292.516305223</v>
      </c>
      <c r="R869" s="129">
        <f t="shared" si="173"/>
        <v>1.0414016517355672E-8</v>
      </c>
    </row>
    <row r="870" spans="2:18" x14ac:dyDescent="0.3">
      <c r="B870" s="157">
        <v>693</v>
      </c>
      <c r="C870" s="170">
        <f t="shared" si="174"/>
        <v>85360000</v>
      </c>
      <c r="D870">
        <f t="shared" si="160"/>
        <v>1.0263280887050555E-8</v>
      </c>
      <c r="E870" s="120">
        <f t="shared" si="161"/>
        <v>0</v>
      </c>
      <c r="F870">
        <f t="shared" si="162"/>
        <v>0</v>
      </c>
      <c r="G870" s="188">
        <f t="shared" si="163"/>
        <v>41863789.117750973</v>
      </c>
      <c r="H870">
        <f t="shared" si="164"/>
        <v>0</v>
      </c>
      <c r="I870" s="120">
        <f t="shared" si="165"/>
        <v>97469544.215582341</v>
      </c>
      <c r="J870" s="129">
        <f t="shared" si="166"/>
        <v>0</v>
      </c>
      <c r="K870" s="188">
        <f t="shared" si="167"/>
        <v>51131414.967389531</v>
      </c>
      <c r="L870">
        <f t="shared" si="168"/>
        <v>0</v>
      </c>
      <c r="M870" s="120">
        <f t="shared" si="169"/>
        <v>88201918.365943789</v>
      </c>
      <c r="N870" s="129">
        <f t="shared" si="170"/>
        <v>0</v>
      </c>
      <c r="O870" s="188">
        <f t="shared" si="171"/>
        <v>60399040.81702809</v>
      </c>
      <c r="P870">
        <f t="shared" si="172"/>
        <v>0</v>
      </c>
      <c r="Q870" s="120">
        <f t="shared" si="175"/>
        <v>78934292.516305223</v>
      </c>
      <c r="R870" s="129">
        <f t="shared" si="173"/>
        <v>1.0263280887050555E-8</v>
      </c>
    </row>
    <row r="871" spans="2:18" x14ac:dyDescent="0.3">
      <c r="B871" s="157">
        <v>694</v>
      </c>
      <c r="C871" s="170">
        <f t="shared" si="174"/>
        <v>85440000</v>
      </c>
      <c r="D871">
        <f t="shared" si="160"/>
        <v>1.0113973380365373E-8</v>
      </c>
      <c r="E871" s="120">
        <f t="shared" si="161"/>
        <v>0</v>
      </c>
      <c r="F871">
        <f t="shared" si="162"/>
        <v>0</v>
      </c>
      <c r="G871" s="188">
        <f t="shared" si="163"/>
        <v>41863789.117750973</v>
      </c>
      <c r="H871">
        <f t="shared" si="164"/>
        <v>0</v>
      </c>
      <c r="I871" s="120">
        <f t="shared" si="165"/>
        <v>97469544.215582341</v>
      </c>
      <c r="J871" s="129">
        <f t="shared" si="166"/>
        <v>0</v>
      </c>
      <c r="K871" s="188">
        <f t="shared" si="167"/>
        <v>51131414.967389531</v>
      </c>
      <c r="L871">
        <f t="shared" si="168"/>
        <v>0</v>
      </c>
      <c r="M871" s="120">
        <f t="shared" si="169"/>
        <v>88201918.365943789</v>
      </c>
      <c r="N871" s="129">
        <f t="shared" si="170"/>
        <v>0</v>
      </c>
      <c r="O871" s="188">
        <f t="shared" si="171"/>
        <v>60399040.81702809</v>
      </c>
      <c r="P871">
        <f t="shared" si="172"/>
        <v>0</v>
      </c>
      <c r="Q871" s="120">
        <f t="shared" si="175"/>
        <v>78934292.516305223</v>
      </c>
      <c r="R871" s="129">
        <f t="shared" si="173"/>
        <v>1.0113973380365373E-8</v>
      </c>
    </row>
    <row r="872" spans="2:18" x14ac:dyDescent="0.3">
      <c r="B872" s="157">
        <v>695</v>
      </c>
      <c r="C872" s="170">
        <f t="shared" si="174"/>
        <v>85520000</v>
      </c>
      <c r="D872">
        <f t="shared" si="160"/>
        <v>9.966095309919216E-9</v>
      </c>
      <c r="E872" s="120">
        <f t="shared" si="161"/>
        <v>0</v>
      </c>
      <c r="F872">
        <f t="shared" si="162"/>
        <v>0</v>
      </c>
      <c r="G872" s="188">
        <f t="shared" si="163"/>
        <v>41863789.117750973</v>
      </c>
      <c r="H872">
        <f t="shared" si="164"/>
        <v>0</v>
      </c>
      <c r="I872" s="120">
        <f t="shared" si="165"/>
        <v>97469544.215582341</v>
      </c>
      <c r="J872" s="129">
        <f t="shared" si="166"/>
        <v>0</v>
      </c>
      <c r="K872" s="188">
        <f t="shared" si="167"/>
        <v>51131414.967389531</v>
      </c>
      <c r="L872">
        <f t="shared" si="168"/>
        <v>0</v>
      </c>
      <c r="M872" s="120">
        <f t="shared" si="169"/>
        <v>88201918.365943789</v>
      </c>
      <c r="N872" s="129">
        <f t="shared" si="170"/>
        <v>0</v>
      </c>
      <c r="O872" s="188">
        <f t="shared" si="171"/>
        <v>60399040.81702809</v>
      </c>
      <c r="P872">
        <f t="shared" si="172"/>
        <v>0</v>
      </c>
      <c r="Q872" s="120">
        <f t="shared" si="175"/>
        <v>78934292.516305223</v>
      </c>
      <c r="R872" s="129">
        <f t="shared" si="173"/>
        <v>9.966095309919216E-9</v>
      </c>
    </row>
    <row r="873" spans="2:18" x14ac:dyDescent="0.3">
      <c r="B873" s="157">
        <v>696</v>
      </c>
      <c r="C873" s="170">
        <f t="shared" si="174"/>
        <v>85600000</v>
      </c>
      <c r="D873">
        <f t="shared" si="160"/>
        <v>9.8196476519945349E-9</v>
      </c>
      <c r="E873" s="120">
        <f t="shared" si="161"/>
        <v>0</v>
      </c>
      <c r="F873">
        <f t="shared" si="162"/>
        <v>0</v>
      </c>
      <c r="G873" s="188">
        <f t="shared" si="163"/>
        <v>41863789.117750973</v>
      </c>
      <c r="H873">
        <f t="shared" si="164"/>
        <v>0</v>
      </c>
      <c r="I873" s="120">
        <f t="shared" si="165"/>
        <v>97469544.215582341</v>
      </c>
      <c r="J873" s="129">
        <f t="shared" si="166"/>
        <v>0</v>
      </c>
      <c r="K873" s="188">
        <f t="shared" si="167"/>
        <v>51131414.967389531</v>
      </c>
      <c r="L873">
        <f t="shared" si="168"/>
        <v>0</v>
      </c>
      <c r="M873" s="120">
        <f t="shared" si="169"/>
        <v>88201918.365943789</v>
      </c>
      <c r="N873" s="129">
        <f t="shared" si="170"/>
        <v>0</v>
      </c>
      <c r="O873" s="188">
        <f t="shared" si="171"/>
        <v>60399040.81702809</v>
      </c>
      <c r="P873">
        <f t="shared" si="172"/>
        <v>0</v>
      </c>
      <c r="Q873" s="120">
        <f t="shared" si="175"/>
        <v>78934292.516305223</v>
      </c>
      <c r="R873" s="129">
        <f t="shared" si="173"/>
        <v>9.8196476519945349E-9</v>
      </c>
    </row>
    <row r="874" spans="2:18" x14ac:dyDescent="0.3">
      <c r="B874" s="157">
        <v>697</v>
      </c>
      <c r="C874" s="170">
        <f t="shared" si="174"/>
        <v>85680000</v>
      </c>
      <c r="D874">
        <f t="shared" si="160"/>
        <v>9.6746310511658081E-9</v>
      </c>
      <c r="E874" s="120">
        <f t="shared" si="161"/>
        <v>0</v>
      </c>
      <c r="F874">
        <f t="shared" si="162"/>
        <v>0</v>
      </c>
      <c r="G874" s="188">
        <f t="shared" si="163"/>
        <v>41863789.117750973</v>
      </c>
      <c r="H874">
        <f t="shared" si="164"/>
        <v>0</v>
      </c>
      <c r="I874" s="120">
        <f t="shared" si="165"/>
        <v>97469544.215582341</v>
      </c>
      <c r="J874" s="129">
        <f t="shared" si="166"/>
        <v>0</v>
      </c>
      <c r="K874" s="188">
        <f t="shared" si="167"/>
        <v>51131414.967389531</v>
      </c>
      <c r="L874">
        <f t="shared" si="168"/>
        <v>0</v>
      </c>
      <c r="M874" s="120">
        <f t="shared" si="169"/>
        <v>88201918.365943789</v>
      </c>
      <c r="N874" s="129">
        <f t="shared" si="170"/>
        <v>0</v>
      </c>
      <c r="O874" s="188">
        <f t="shared" si="171"/>
        <v>60399040.81702809</v>
      </c>
      <c r="P874">
        <f t="shared" si="172"/>
        <v>0</v>
      </c>
      <c r="Q874" s="120">
        <f t="shared" si="175"/>
        <v>78934292.516305223</v>
      </c>
      <c r="R874" s="129">
        <f t="shared" si="173"/>
        <v>9.6746310511658081E-9</v>
      </c>
    </row>
    <row r="875" spans="2:18" x14ac:dyDescent="0.3">
      <c r="B875" s="157">
        <v>698</v>
      </c>
      <c r="C875" s="170">
        <f t="shared" si="174"/>
        <v>85760000</v>
      </c>
      <c r="D875">
        <f t="shared" si="160"/>
        <v>9.5310458249830275E-9</v>
      </c>
      <c r="E875" s="120">
        <f t="shared" si="161"/>
        <v>0</v>
      </c>
      <c r="F875">
        <f t="shared" si="162"/>
        <v>0</v>
      </c>
      <c r="G875" s="188">
        <f t="shared" si="163"/>
        <v>41863789.117750973</v>
      </c>
      <c r="H875">
        <f t="shared" si="164"/>
        <v>0</v>
      </c>
      <c r="I875" s="120">
        <f t="shared" si="165"/>
        <v>97469544.215582341</v>
      </c>
      <c r="J875" s="129">
        <f t="shared" si="166"/>
        <v>0</v>
      </c>
      <c r="K875" s="188">
        <f t="shared" si="167"/>
        <v>51131414.967389531</v>
      </c>
      <c r="L875">
        <f t="shared" si="168"/>
        <v>0</v>
      </c>
      <c r="M875" s="120">
        <f t="shared" si="169"/>
        <v>88201918.365943789</v>
      </c>
      <c r="N875" s="129">
        <f t="shared" si="170"/>
        <v>0</v>
      </c>
      <c r="O875" s="188">
        <f t="shared" si="171"/>
        <v>60399040.81702809</v>
      </c>
      <c r="P875">
        <f t="shared" si="172"/>
        <v>0</v>
      </c>
      <c r="Q875" s="120">
        <f t="shared" si="175"/>
        <v>78934292.516305223</v>
      </c>
      <c r="R875" s="129">
        <f t="shared" si="173"/>
        <v>9.5310458249830275E-9</v>
      </c>
    </row>
    <row r="876" spans="2:18" x14ac:dyDescent="0.3">
      <c r="B876" s="157">
        <v>699</v>
      </c>
      <c r="C876" s="170">
        <f t="shared" si="174"/>
        <v>85840000</v>
      </c>
      <c r="D876">
        <f t="shared" si="160"/>
        <v>9.3888919687071627E-9</v>
      </c>
      <c r="E876" s="120">
        <f t="shared" si="161"/>
        <v>0</v>
      </c>
      <c r="F876">
        <f t="shared" si="162"/>
        <v>0</v>
      </c>
      <c r="G876" s="188">
        <f t="shared" si="163"/>
        <v>41863789.117750973</v>
      </c>
      <c r="H876">
        <f t="shared" si="164"/>
        <v>0</v>
      </c>
      <c r="I876" s="120">
        <f t="shared" si="165"/>
        <v>97469544.215582341</v>
      </c>
      <c r="J876" s="129">
        <f t="shared" si="166"/>
        <v>0</v>
      </c>
      <c r="K876" s="188">
        <f t="shared" si="167"/>
        <v>51131414.967389531</v>
      </c>
      <c r="L876">
        <f t="shared" si="168"/>
        <v>0</v>
      </c>
      <c r="M876" s="120">
        <f t="shared" si="169"/>
        <v>88201918.365943789</v>
      </c>
      <c r="N876" s="129">
        <f t="shared" si="170"/>
        <v>0</v>
      </c>
      <c r="O876" s="188">
        <f t="shared" si="171"/>
        <v>60399040.81702809</v>
      </c>
      <c r="P876">
        <f t="shared" si="172"/>
        <v>0</v>
      </c>
      <c r="Q876" s="120">
        <f t="shared" si="175"/>
        <v>78934292.516305223</v>
      </c>
      <c r="R876" s="129">
        <f t="shared" si="173"/>
        <v>9.3888919687071627E-9</v>
      </c>
    </row>
    <row r="877" spans="2:18" x14ac:dyDescent="0.3">
      <c r="B877" s="157">
        <v>700</v>
      </c>
      <c r="C877" s="170">
        <f t="shared" si="174"/>
        <v>85920000</v>
      </c>
      <c r="D877">
        <f t="shared" si="160"/>
        <v>9.2481691600946339E-9</v>
      </c>
      <c r="E877" s="120">
        <f t="shared" si="161"/>
        <v>0</v>
      </c>
      <c r="F877">
        <f t="shared" si="162"/>
        <v>0</v>
      </c>
      <c r="G877" s="188">
        <f t="shared" si="163"/>
        <v>41863789.117750973</v>
      </c>
      <c r="H877">
        <f t="shared" si="164"/>
        <v>0</v>
      </c>
      <c r="I877" s="120">
        <f t="shared" si="165"/>
        <v>97469544.215582341</v>
      </c>
      <c r="J877" s="129">
        <f t="shared" si="166"/>
        <v>0</v>
      </c>
      <c r="K877" s="188">
        <f t="shared" si="167"/>
        <v>51131414.967389531</v>
      </c>
      <c r="L877">
        <f t="shared" si="168"/>
        <v>0</v>
      </c>
      <c r="M877" s="120">
        <f t="shared" si="169"/>
        <v>88201918.365943789</v>
      </c>
      <c r="N877" s="129">
        <f t="shared" si="170"/>
        <v>0</v>
      </c>
      <c r="O877" s="188">
        <f t="shared" si="171"/>
        <v>60399040.81702809</v>
      </c>
      <c r="P877">
        <f t="shared" si="172"/>
        <v>0</v>
      </c>
      <c r="Q877" s="120">
        <f t="shared" si="175"/>
        <v>78934292.516305223</v>
      </c>
      <c r="R877" s="129">
        <f t="shared" si="173"/>
        <v>9.2481691600946339E-9</v>
      </c>
    </row>
    <row r="878" spans="2:18" x14ac:dyDescent="0.3">
      <c r="B878" s="157">
        <v>701</v>
      </c>
      <c r="C878" s="170">
        <f t="shared" si="174"/>
        <v>86000000</v>
      </c>
      <c r="D878">
        <f t="shared" si="160"/>
        <v>9.108876764228066E-9</v>
      </c>
      <c r="E878" s="120">
        <f t="shared" si="161"/>
        <v>0</v>
      </c>
      <c r="F878">
        <f t="shared" si="162"/>
        <v>0</v>
      </c>
      <c r="G878" s="188">
        <f t="shared" si="163"/>
        <v>41863789.117750973</v>
      </c>
      <c r="H878">
        <f t="shared" si="164"/>
        <v>0</v>
      </c>
      <c r="I878" s="120">
        <f t="shared" si="165"/>
        <v>97469544.215582341</v>
      </c>
      <c r="J878" s="129">
        <f t="shared" si="166"/>
        <v>0</v>
      </c>
      <c r="K878" s="188">
        <f t="shared" si="167"/>
        <v>51131414.967389531</v>
      </c>
      <c r="L878">
        <f t="shared" si="168"/>
        <v>0</v>
      </c>
      <c r="M878" s="120">
        <f t="shared" si="169"/>
        <v>88201918.365943789</v>
      </c>
      <c r="N878" s="129">
        <f t="shared" si="170"/>
        <v>0</v>
      </c>
      <c r="O878" s="188">
        <f t="shared" si="171"/>
        <v>60399040.81702809</v>
      </c>
      <c r="P878">
        <f t="shared" si="172"/>
        <v>0</v>
      </c>
      <c r="Q878" s="120">
        <f t="shared" si="175"/>
        <v>78934292.516305223</v>
      </c>
      <c r="R878" s="129">
        <f t="shared" si="173"/>
        <v>9.108876764228066E-9</v>
      </c>
    </row>
    <row r="879" spans="2:18" x14ac:dyDescent="0.3">
      <c r="B879" s="157">
        <v>702</v>
      </c>
      <c r="C879" s="170">
        <f t="shared" si="174"/>
        <v>86080000</v>
      </c>
      <c r="D879">
        <f t="shared" si="160"/>
        <v>8.9710138383904142E-9</v>
      </c>
      <c r="E879" s="120">
        <f t="shared" si="161"/>
        <v>0</v>
      </c>
      <c r="F879">
        <f t="shared" si="162"/>
        <v>0</v>
      </c>
      <c r="G879" s="188">
        <f t="shared" si="163"/>
        <v>41863789.117750973</v>
      </c>
      <c r="H879">
        <f t="shared" si="164"/>
        <v>0</v>
      </c>
      <c r="I879" s="120">
        <f t="shared" si="165"/>
        <v>97469544.215582341</v>
      </c>
      <c r="J879" s="129">
        <f t="shared" si="166"/>
        <v>0</v>
      </c>
      <c r="K879" s="188">
        <f t="shared" si="167"/>
        <v>51131414.967389531</v>
      </c>
      <c r="L879">
        <f t="shared" si="168"/>
        <v>0</v>
      </c>
      <c r="M879" s="120">
        <f t="shared" si="169"/>
        <v>88201918.365943789</v>
      </c>
      <c r="N879" s="129">
        <f t="shared" si="170"/>
        <v>0</v>
      </c>
      <c r="O879" s="188">
        <f t="shared" si="171"/>
        <v>60399040.81702809</v>
      </c>
      <c r="P879">
        <f t="shared" si="172"/>
        <v>0</v>
      </c>
      <c r="Q879" s="120">
        <f t="shared" si="175"/>
        <v>78934292.516305223</v>
      </c>
      <c r="R879" s="129">
        <f t="shared" si="173"/>
        <v>8.9710138383904142E-9</v>
      </c>
    </row>
    <row r="880" spans="2:18" x14ac:dyDescent="0.3">
      <c r="B880" s="157">
        <v>703</v>
      </c>
      <c r="C880" s="170">
        <f t="shared" si="174"/>
        <v>86160000</v>
      </c>
      <c r="D880">
        <f t="shared" si="160"/>
        <v>8.8345791369796362E-9</v>
      </c>
      <c r="E880" s="120">
        <f t="shared" si="161"/>
        <v>0</v>
      </c>
      <c r="F880">
        <f t="shared" si="162"/>
        <v>0</v>
      </c>
      <c r="G880" s="188">
        <f t="shared" si="163"/>
        <v>41863789.117750973</v>
      </c>
      <c r="H880">
        <f t="shared" si="164"/>
        <v>0</v>
      </c>
      <c r="I880" s="120">
        <f t="shared" si="165"/>
        <v>97469544.215582341</v>
      </c>
      <c r="J880" s="129">
        <f t="shared" si="166"/>
        <v>0</v>
      </c>
      <c r="K880" s="188">
        <f t="shared" si="167"/>
        <v>51131414.967389531</v>
      </c>
      <c r="L880">
        <f t="shared" si="168"/>
        <v>0</v>
      </c>
      <c r="M880" s="120">
        <f t="shared" si="169"/>
        <v>88201918.365943789</v>
      </c>
      <c r="N880" s="129">
        <f t="shared" si="170"/>
        <v>0</v>
      </c>
      <c r="O880" s="188">
        <f t="shared" si="171"/>
        <v>60399040.81702809</v>
      </c>
      <c r="P880">
        <f t="shared" si="172"/>
        <v>0</v>
      </c>
      <c r="Q880" s="120">
        <f t="shared" si="175"/>
        <v>78934292.516305223</v>
      </c>
      <c r="R880" s="129">
        <f t="shared" si="173"/>
        <v>8.8345791369796362E-9</v>
      </c>
    </row>
    <row r="881" spans="2:18" x14ac:dyDescent="0.3">
      <c r="B881" s="157">
        <v>704</v>
      </c>
      <c r="C881" s="170">
        <f t="shared" si="174"/>
        <v>86240000</v>
      </c>
      <c r="D881">
        <f t="shared" si="160"/>
        <v>8.6995711164611927E-9</v>
      </c>
      <c r="E881" s="120">
        <f t="shared" si="161"/>
        <v>0</v>
      </c>
      <c r="F881">
        <f t="shared" si="162"/>
        <v>0</v>
      </c>
      <c r="G881" s="188">
        <f t="shared" si="163"/>
        <v>41863789.117750973</v>
      </c>
      <c r="H881">
        <f t="shared" si="164"/>
        <v>0</v>
      </c>
      <c r="I881" s="120">
        <f t="shared" si="165"/>
        <v>97469544.215582341</v>
      </c>
      <c r="J881" s="129">
        <f t="shared" si="166"/>
        <v>0</v>
      </c>
      <c r="K881" s="188">
        <f t="shared" si="167"/>
        <v>51131414.967389531</v>
      </c>
      <c r="L881">
        <f t="shared" si="168"/>
        <v>0</v>
      </c>
      <c r="M881" s="120">
        <f t="shared" si="169"/>
        <v>88201918.365943789</v>
      </c>
      <c r="N881" s="129">
        <f t="shared" si="170"/>
        <v>0</v>
      </c>
      <c r="O881" s="188">
        <f t="shared" si="171"/>
        <v>60399040.81702809</v>
      </c>
      <c r="P881">
        <f t="shared" si="172"/>
        <v>0</v>
      </c>
      <c r="Q881" s="120">
        <f t="shared" si="175"/>
        <v>78934292.516305223</v>
      </c>
      <c r="R881" s="129">
        <f t="shared" si="173"/>
        <v>8.6995711164611927E-9</v>
      </c>
    </row>
    <row r="882" spans="2:18" x14ac:dyDescent="0.3">
      <c r="B882" s="157">
        <v>705</v>
      </c>
      <c r="C882" s="170">
        <f t="shared" si="174"/>
        <v>86320000</v>
      </c>
      <c r="D882">
        <f t="shared" ref="D882:D945" si="176">_xlfn.NORM.DIST(C882,$C$153,$C$154,FALSE)</f>
        <v>8.5659879403555413E-9</v>
      </c>
      <c r="E882" s="120">
        <f t="shared" ref="E882:E945" si="177">$C$172</f>
        <v>0</v>
      </c>
      <c r="F882">
        <f t="shared" ref="F882:F945" si="178">IF($C$172&gt;$C$171,IF(C882&lt;$C$172,0,D882),IF(C882&gt;$C$172,0,D882))</f>
        <v>0</v>
      </c>
      <c r="G882" s="188">
        <f t="shared" ref="G882:G945" si="179">$H$177</f>
        <v>41863789.117750973</v>
      </c>
      <c r="H882">
        <f t="shared" ref="H882:H945" si="180">IF($H$177&gt;$C$171,IF(C882&lt;$H$177,0,D882),IF(C882&gt;$H$177,0,D882))</f>
        <v>0</v>
      </c>
      <c r="I882" s="120">
        <f t="shared" ref="I882:I945" si="181">$J$177</f>
        <v>97469544.215582341</v>
      </c>
      <c r="J882" s="129">
        <f t="shared" ref="J882:J945" si="182">IF($J$177&gt;$C$171,IF(C882&lt;$J$177,0,D882),IF(C882&gt;$J$177,0,D882))</f>
        <v>0</v>
      </c>
      <c r="K882" s="188">
        <f t="shared" ref="K882:K945" si="183">$L$177</f>
        <v>51131414.967389531</v>
      </c>
      <c r="L882">
        <f t="shared" ref="L882:L945" si="184">IF($L$177&gt;$C$171,IF(C882&lt;$L$177,0,D882),IF(C882&gt;$L$177,0,D882))</f>
        <v>0</v>
      </c>
      <c r="M882" s="120">
        <f t="shared" ref="M882:M945" si="185">$N$177</f>
        <v>88201918.365943789</v>
      </c>
      <c r="N882" s="129">
        <f t="shared" ref="N882:N945" si="186">IF($N$177&gt;$C$171,IF(C882&lt;$N$177,0,D882),IF(C882&gt;$N$177,0,D882))</f>
        <v>0</v>
      </c>
      <c r="O882" s="188">
        <f t="shared" ref="O882:O945" si="187">$P$177</f>
        <v>60399040.81702809</v>
      </c>
      <c r="P882">
        <f t="shared" ref="P882:P945" si="188">IF($P$177&gt;$C$171,IF(C882&lt;$P$177,0,D882),IF(C882&gt;$P$177,0,D882))</f>
        <v>0</v>
      </c>
      <c r="Q882" s="120">
        <f t="shared" si="175"/>
        <v>78934292.516305223</v>
      </c>
      <c r="R882" s="129">
        <f t="shared" ref="R882:R945" si="189">IF($R$177&gt;$C$171,IF(C882&lt;$R$177,0,D882),IF(C882&gt;$R$177,0,D882))</f>
        <v>8.5659879403555413E-9</v>
      </c>
    </row>
    <row r="883" spans="2:18" x14ac:dyDescent="0.3">
      <c r="B883" s="157">
        <v>706</v>
      </c>
      <c r="C883" s="170">
        <f t="shared" ref="C883:C946" si="190">C882+$C$173</f>
        <v>86400000</v>
      </c>
      <c r="D883">
        <f t="shared" si="176"/>
        <v>8.4338274842578836E-9</v>
      </c>
      <c r="E883" s="120">
        <f t="shared" si="177"/>
        <v>0</v>
      </c>
      <c r="F883">
        <f t="shared" si="178"/>
        <v>0</v>
      </c>
      <c r="G883" s="188">
        <f t="shared" si="179"/>
        <v>41863789.117750973</v>
      </c>
      <c r="H883">
        <f t="shared" si="180"/>
        <v>0</v>
      </c>
      <c r="I883" s="120">
        <f t="shared" si="181"/>
        <v>97469544.215582341</v>
      </c>
      <c r="J883" s="129">
        <f t="shared" si="182"/>
        <v>0</v>
      </c>
      <c r="K883" s="188">
        <f t="shared" si="183"/>
        <v>51131414.967389531</v>
      </c>
      <c r="L883">
        <f t="shared" si="184"/>
        <v>0</v>
      </c>
      <c r="M883" s="120">
        <f t="shared" si="185"/>
        <v>88201918.365943789</v>
      </c>
      <c r="N883" s="129">
        <f t="shared" si="186"/>
        <v>0</v>
      </c>
      <c r="O883" s="188">
        <f t="shared" si="187"/>
        <v>60399040.81702809</v>
      </c>
      <c r="P883">
        <f t="shared" si="188"/>
        <v>0</v>
      </c>
      <c r="Q883" s="120">
        <f t="shared" ref="Q883:Q946" si="191">$R$177</f>
        <v>78934292.516305223</v>
      </c>
      <c r="R883" s="129">
        <f t="shared" si="189"/>
        <v>8.4338274842578836E-9</v>
      </c>
    </row>
    <row r="884" spans="2:18" x14ac:dyDescent="0.3">
      <c r="B884" s="157">
        <v>707</v>
      </c>
      <c r="C884" s="170">
        <f t="shared" si="190"/>
        <v>86480000</v>
      </c>
      <c r="D884">
        <f t="shared" si="176"/>
        <v>8.3030873408875059E-9</v>
      </c>
      <c r="E884" s="120">
        <f t="shared" si="177"/>
        <v>0</v>
      </c>
      <c r="F884">
        <f t="shared" si="178"/>
        <v>0</v>
      </c>
      <c r="G884" s="188">
        <f t="shared" si="179"/>
        <v>41863789.117750973</v>
      </c>
      <c r="H884">
        <f t="shared" si="180"/>
        <v>0</v>
      </c>
      <c r="I884" s="120">
        <f t="shared" si="181"/>
        <v>97469544.215582341</v>
      </c>
      <c r="J884" s="129">
        <f t="shared" si="182"/>
        <v>0</v>
      </c>
      <c r="K884" s="188">
        <f t="shared" si="183"/>
        <v>51131414.967389531</v>
      </c>
      <c r="L884">
        <f t="shared" si="184"/>
        <v>0</v>
      </c>
      <c r="M884" s="120">
        <f t="shared" si="185"/>
        <v>88201918.365943789</v>
      </c>
      <c r="N884" s="129">
        <f t="shared" si="186"/>
        <v>0</v>
      </c>
      <c r="O884" s="188">
        <f t="shared" si="187"/>
        <v>60399040.81702809</v>
      </c>
      <c r="P884">
        <f t="shared" si="188"/>
        <v>0</v>
      </c>
      <c r="Q884" s="120">
        <f t="shared" si="191"/>
        <v>78934292.516305223</v>
      </c>
      <c r="R884" s="129">
        <f t="shared" si="189"/>
        <v>8.3030873408875059E-9</v>
      </c>
    </row>
    <row r="885" spans="2:18" x14ac:dyDescent="0.3">
      <c r="B885" s="157">
        <v>708</v>
      </c>
      <c r="C885" s="170">
        <f t="shared" si="190"/>
        <v>86560000</v>
      </c>
      <c r="D885">
        <f t="shared" si="176"/>
        <v>8.1737648251639298E-9</v>
      </c>
      <c r="E885" s="120">
        <f t="shared" si="177"/>
        <v>0</v>
      </c>
      <c r="F885">
        <f t="shared" si="178"/>
        <v>0</v>
      </c>
      <c r="G885" s="188">
        <f t="shared" si="179"/>
        <v>41863789.117750973</v>
      </c>
      <c r="H885">
        <f t="shared" si="180"/>
        <v>0</v>
      </c>
      <c r="I885" s="120">
        <f t="shared" si="181"/>
        <v>97469544.215582341</v>
      </c>
      <c r="J885" s="129">
        <f t="shared" si="182"/>
        <v>0</v>
      </c>
      <c r="K885" s="188">
        <f t="shared" si="183"/>
        <v>51131414.967389531</v>
      </c>
      <c r="L885">
        <f t="shared" si="184"/>
        <v>0</v>
      </c>
      <c r="M885" s="120">
        <f t="shared" si="185"/>
        <v>88201918.365943789</v>
      </c>
      <c r="N885" s="129">
        <f t="shared" si="186"/>
        <v>0</v>
      </c>
      <c r="O885" s="188">
        <f t="shared" si="187"/>
        <v>60399040.81702809</v>
      </c>
      <c r="P885">
        <f t="shared" si="188"/>
        <v>0</v>
      </c>
      <c r="Q885" s="120">
        <f t="shared" si="191"/>
        <v>78934292.516305223</v>
      </c>
      <c r="R885" s="129">
        <f t="shared" si="189"/>
        <v>8.1737648251639298E-9</v>
      </c>
    </row>
    <row r="886" spans="2:18" x14ac:dyDescent="0.3">
      <c r="B886" s="157">
        <v>709</v>
      </c>
      <c r="C886" s="170">
        <f t="shared" si="190"/>
        <v>86640000</v>
      </c>
      <c r="D886">
        <f t="shared" si="176"/>
        <v>8.0458569793072817E-9</v>
      </c>
      <c r="E886" s="120">
        <f t="shared" si="177"/>
        <v>0</v>
      </c>
      <c r="F886">
        <f t="shared" si="178"/>
        <v>0</v>
      </c>
      <c r="G886" s="188">
        <f t="shared" si="179"/>
        <v>41863789.117750973</v>
      </c>
      <c r="H886">
        <f t="shared" si="180"/>
        <v>0</v>
      </c>
      <c r="I886" s="120">
        <f t="shared" si="181"/>
        <v>97469544.215582341</v>
      </c>
      <c r="J886" s="129">
        <f t="shared" si="182"/>
        <v>0</v>
      </c>
      <c r="K886" s="188">
        <f t="shared" si="183"/>
        <v>51131414.967389531</v>
      </c>
      <c r="L886">
        <f t="shared" si="184"/>
        <v>0</v>
      </c>
      <c r="M886" s="120">
        <f t="shared" si="185"/>
        <v>88201918.365943789</v>
      </c>
      <c r="N886" s="129">
        <f t="shared" si="186"/>
        <v>0</v>
      </c>
      <c r="O886" s="188">
        <f t="shared" si="187"/>
        <v>60399040.81702809</v>
      </c>
      <c r="P886">
        <f t="shared" si="188"/>
        <v>0</v>
      </c>
      <c r="Q886" s="120">
        <f t="shared" si="191"/>
        <v>78934292.516305223</v>
      </c>
      <c r="R886" s="129">
        <f t="shared" si="189"/>
        <v>8.0458569793072817E-9</v>
      </c>
    </row>
    <row r="887" spans="2:18" x14ac:dyDescent="0.3">
      <c r="B887" s="157">
        <v>710</v>
      </c>
      <c r="C887" s="170">
        <f t="shared" si="190"/>
        <v>86720000</v>
      </c>
      <c r="D887">
        <f t="shared" si="176"/>
        <v>7.9193605779602098E-9</v>
      </c>
      <c r="E887" s="120">
        <f t="shared" si="177"/>
        <v>0</v>
      </c>
      <c r="F887">
        <f t="shared" si="178"/>
        <v>0</v>
      </c>
      <c r="G887" s="188">
        <f t="shared" si="179"/>
        <v>41863789.117750973</v>
      </c>
      <c r="H887">
        <f t="shared" si="180"/>
        <v>0</v>
      </c>
      <c r="I887" s="120">
        <f t="shared" si="181"/>
        <v>97469544.215582341</v>
      </c>
      <c r="J887" s="129">
        <f t="shared" si="182"/>
        <v>0</v>
      </c>
      <c r="K887" s="188">
        <f t="shared" si="183"/>
        <v>51131414.967389531</v>
      </c>
      <c r="L887">
        <f t="shared" si="184"/>
        <v>0</v>
      </c>
      <c r="M887" s="120">
        <f t="shared" si="185"/>
        <v>88201918.365943789</v>
      </c>
      <c r="N887" s="129">
        <f t="shared" si="186"/>
        <v>0</v>
      </c>
      <c r="O887" s="188">
        <f t="shared" si="187"/>
        <v>60399040.81702809</v>
      </c>
      <c r="P887">
        <f t="shared" si="188"/>
        <v>0</v>
      </c>
      <c r="Q887" s="120">
        <f t="shared" si="191"/>
        <v>78934292.516305223</v>
      </c>
      <c r="R887" s="129">
        <f t="shared" si="189"/>
        <v>7.9193605779602098E-9</v>
      </c>
    </row>
    <row r="888" spans="2:18" x14ac:dyDescent="0.3">
      <c r="B888" s="157">
        <v>711</v>
      </c>
      <c r="C888" s="170">
        <f t="shared" si="190"/>
        <v>86800000</v>
      </c>
      <c r="D888">
        <f t="shared" si="176"/>
        <v>7.7942721333287357E-9</v>
      </c>
      <c r="E888" s="120">
        <f t="shared" si="177"/>
        <v>0</v>
      </c>
      <c r="F888">
        <f t="shared" si="178"/>
        <v>0</v>
      </c>
      <c r="G888" s="188">
        <f t="shared" si="179"/>
        <v>41863789.117750973</v>
      </c>
      <c r="H888">
        <f t="shared" si="180"/>
        <v>0</v>
      </c>
      <c r="I888" s="120">
        <f t="shared" si="181"/>
        <v>97469544.215582341</v>
      </c>
      <c r="J888" s="129">
        <f t="shared" si="182"/>
        <v>0</v>
      </c>
      <c r="K888" s="188">
        <f t="shared" si="183"/>
        <v>51131414.967389531</v>
      </c>
      <c r="L888">
        <f t="shared" si="184"/>
        <v>0</v>
      </c>
      <c r="M888" s="120">
        <f t="shared" si="185"/>
        <v>88201918.365943789</v>
      </c>
      <c r="N888" s="129">
        <f t="shared" si="186"/>
        <v>0</v>
      </c>
      <c r="O888" s="188">
        <f t="shared" si="187"/>
        <v>60399040.81702809</v>
      </c>
      <c r="P888">
        <f t="shared" si="188"/>
        <v>0</v>
      </c>
      <c r="Q888" s="120">
        <f t="shared" si="191"/>
        <v>78934292.516305223</v>
      </c>
      <c r="R888" s="129">
        <f t="shared" si="189"/>
        <v>7.7942721333287357E-9</v>
      </c>
    </row>
    <row r="889" spans="2:18" x14ac:dyDescent="0.3">
      <c r="B889" s="157">
        <v>712</v>
      </c>
      <c r="C889" s="170">
        <f t="shared" si="190"/>
        <v>86880000</v>
      </c>
      <c r="D889">
        <f t="shared" si="176"/>
        <v>7.6705879003394872E-9</v>
      </c>
      <c r="E889" s="120">
        <f t="shared" si="177"/>
        <v>0</v>
      </c>
      <c r="F889">
        <f t="shared" si="178"/>
        <v>0</v>
      </c>
      <c r="G889" s="188">
        <f t="shared" si="179"/>
        <v>41863789.117750973</v>
      </c>
      <c r="H889">
        <f t="shared" si="180"/>
        <v>0</v>
      </c>
      <c r="I889" s="120">
        <f t="shared" si="181"/>
        <v>97469544.215582341</v>
      </c>
      <c r="J889" s="129">
        <f t="shared" si="182"/>
        <v>0</v>
      </c>
      <c r="K889" s="188">
        <f t="shared" si="183"/>
        <v>51131414.967389531</v>
      </c>
      <c r="L889">
        <f t="shared" si="184"/>
        <v>0</v>
      </c>
      <c r="M889" s="120">
        <f t="shared" si="185"/>
        <v>88201918.365943789</v>
      </c>
      <c r="N889" s="129">
        <f t="shared" si="186"/>
        <v>0</v>
      </c>
      <c r="O889" s="188">
        <f t="shared" si="187"/>
        <v>60399040.81702809</v>
      </c>
      <c r="P889">
        <f t="shared" si="188"/>
        <v>0</v>
      </c>
      <c r="Q889" s="120">
        <f t="shared" si="191"/>
        <v>78934292.516305223</v>
      </c>
      <c r="R889" s="129">
        <f t="shared" si="189"/>
        <v>7.6705879003394872E-9</v>
      </c>
    </row>
    <row r="890" spans="2:18" x14ac:dyDescent="0.3">
      <c r="B890" s="157">
        <v>713</v>
      </c>
      <c r="C890" s="170">
        <f t="shared" si="190"/>
        <v>86960000</v>
      </c>
      <c r="D890">
        <f t="shared" si="176"/>
        <v>7.548303881810755E-9</v>
      </c>
      <c r="E890" s="120">
        <f t="shared" si="177"/>
        <v>0</v>
      </c>
      <c r="F890">
        <f t="shared" si="178"/>
        <v>0</v>
      </c>
      <c r="G890" s="188">
        <f t="shared" si="179"/>
        <v>41863789.117750973</v>
      </c>
      <c r="H890">
        <f t="shared" si="180"/>
        <v>0</v>
      </c>
      <c r="I890" s="120">
        <f t="shared" si="181"/>
        <v>97469544.215582341</v>
      </c>
      <c r="J890" s="129">
        <f t="shared" si="182"/>
        <v>0</v>
      </c>
      <c r="K890" s="188">
        <f t="shared" si="183"/>
        <v>51131414.967389531</v>
      </c>
      <c r="L890">
        <f t="shared" si="184"/>
        <v>0</v>
      </c>
      <c r="M890" s="120">
        <f t="shared" si="185"/>
        <v>88201918.365943789</v>
      </c>
      <c r="N890" s="129">
        <f t="shared" si="186"/>
        <v>0</v>
      </c>
      <c r="O890" s="188">
        <f t="shared" si="187"/>
        <v>60399040.81702809</v>
      </c>
      <c r="P890">
        <f t="shared" si="188"/>
        <v>0</v>
      </c>
      <c r="Q890" s="120">
        <f t="shared" si="191"/>
        <v>78934292.516305223</v>
      </c>
      <c r="R890" s="129">
        <f t="shared" si="189"/>
        <v>7.548303881810755E-9</v>
      </c>
    </row>
    <row r="891" spans="2:18" x14ac:dyDescent="0.3">
      <c r="B891" s="157">
        <v>714</v>
      </c>
      <c r="C891" s="170">
        <f t="shared" si="190"/>
        <v>87040000</v>
      </c>
      <c r="D891">
        <f t="shared" si="176"/>
        <v>7.4274158336348366E-9</v>
      </c>
      <c r="E891" s="120">
        <f t="shared" si="177"/>
        <v>0</v>
      </c>
      <c r="F891">
        <f t="shared" si="178"/>
        <v>0</v>
      </c>
      <c r="G891" s="188">
        <f t="shared" si="179"/>
        <v>41863789.117750973</v>
      </c>
      <c r="H891">
        <f t="shared" si="180"/>
        <v>0</v>
      </c>
      <c r="I891" s="120">
        <f t="shared" si="181"/>
        <v>97469544.215582341</v>
      </c>
      <c r="J891" s="129">
        <f t="shared" si="182"/>
        <v>0</v>
      </c>
      <c r="K891" s="188">
        <f t="shared" si="183"/>
        <v>51131414.967389531</v>
      </c>
      <c r="L891">
        <f t="shared" si="184"/>
        <v>0</v>
      </c>
      <c r="M891" s="120">
        <f t="shared" si="185"/>
        <v>88201918.365943789</v>
      </c>
      <c r="N891" s="129">
        <f t="shared" si="186"/>
        <v>0</v>
      </c>
      <c r="O891" s="188">
        <f t="shared" si="187"/>
        <v>60399040.81702809</v>
      </c>
      <c r="P891">
        <f t="shared" si="188"/>
        <v>0</v>
      </c>
      <c r="Q891" s="120">
        <f t="shared" si="191"/>
        <v>78934292.516305223</v>
      </c>
      <c r="R891" s="129">
        <f t="shared" si="189"/>
        <v>7.4274158336348366E-9</v>
      </c>
    </row>
    <row r="892" spans="2:18" x14ac:dyDescent="0.3">
      <c r="B892" s="157">
        <v>715</v>
      </c>
      <c r="C892" s="170">
        <f t="shared" si="190"/>
        <v>87120000</v>
      </c>
      <c r="D892">
        <f t="shared" si="176"/>
        <v>7.3079192699692615E-9</v>
      </c>
      <c r="E892" s="120">
        <f t="shared" si="177"/>
        <v>0</v>
      </c>
      <c r="F892">
        <f t="shared" si="178"/>
        <v>0</v>
      </c>
      <c r="G892" s="188">
        <f t="shared" si="179"/>
        <v>41863789.117750973</v>
      </c>
      <c r="H892">
        <f t="shared" si="180"/>
        <v>0</v>
      </c>
      <c r="I892" s="120">
        <f t="shared" si="181"/>
        <v>97469544.215582341</v>
      </c>
      <c r="J892" s="129">
        <f t="shared" si="182"/>
        <v>0</v>
      </c>
      <c r="K892" s="188">
        <f t="shared" si="183"/>
        <v>51131414.967389531</v>
      </c>
      <c r="L892">
        <f t="shared" si="184"/>
        <v>0</v>
      </c>
      <c r="M892" s="120">
        <f t="shared" si="185"/>
        <v>88201918.365943789</v>
      </c>
      <c r="N892" s="129">
        <f t="shared" si="186"/>
        <v>0</v>
      </c>
      <c r="O892" s="188">
        <f t="shared" si="187"/>
        <v>60399040.81702809</v>
      </c>
      <c r="P892">
        <f t="shared" si="188"/>
        <v>0</v>
      </c>
      <c r="Q892" s="120">
        <f t="shared" si="191"/>
        <v>78934292.516305223</v>
      </c>
      <c r="R892" s="129">
        <f t="shared" si="189"/>
        <v>7.3079192699692615E-9</v>
      </c>
    </row>
    <row r="893" spans="2:18" x14ac:dyDescent="0.3">
      <c r="B893" s="157">
        <v>716</v>
      </c>
      <c r="C893" s="170">
        <f t="shared" si="190"/>
        <v>87200000</v>
      </c>
      <c r="D893">
        <f t="shared" si="176"/>
        <v>7.1898094684343518E-9</v>
      </c>
      <c r="E893" s="120">
        <f t="shared" si="177"/>
        <v>0</v>
      </c>
      <c r="F893">
        <f t="shared" si="178"/>
        <v>0</v>
      </c>
      <c r="G893" s="188">
        <f t="shared" si="179"/>
        <v>41863789.117750973</v>
      </c>
      <c r="H893">
        <f t="shared" si="180"/>
        <v>0</v>
      </c>
      <c r="I893" s="120">
        <f t="shared" si="181"/>
        <v>97469544.215582341</v>
      </c>
      <c r="J893" s="129">
        <f t="shared" si="182"/>
        <v>0</v>
      </c>
      <c r="K893" s="188">
        <f t="shared" si="183"/>
        <v>51131414.967389531</v>
      </c>
      <c r="L893">
        <f t="shared" si="184"/>
        <v>0</v>
      </c>
      <c r="M893" s="120">
        <f t="shared" si="185"/>
        <v>88201918.365943789</v>
      </c>
      <c r="N893" s="129">
        <f t="shared" si="186"/>
        <v>0</v>
      </c>
      <c r="O893" s="188">
        <f t="shared" si="187"/>
        <v>60399040.81702809</v>
      </c>
      <c r="P893">
        <f t="shared" si="188"/>
        <v>0</v>
      </c>
      <c r="Q893" s="120">
        <f t="shared" si="191"/>
        <v>78934292.516305223</v>
      </c>
      <c r="R893" s="129">
        <f t="shared" si="189"/>
        <v>7.1898094684343518E-9</v>
      </c>
    </row>
    <row r="894" spans="2:18" x14ac:dyDescent="0.3">
      <c r="B894" s="157">
        <v>717</v>
      </c>
      <c r="C894" s="170">
        <f t="shared" si="190"/>
        <v>87280000</v>
      </c>
      <c r="D894">
        <f t="shared" si="176"/>
        <v>7.0730814753148231E-9</v>
      </c>
      <c r="E894" s="120">
        <f t="shared" si="177"/>
        <v>0</v>
      </c>
      <c r="F894">
        <f t="shared" si="178"/>
        <v>0</v>
      </c>
      <c r="G894" s="188">
        <f t="shared" si="179"/>
        <v>41863789.117750973</v>
      </c>
      <c r="H894">
        <f t="shared" si="180"/>
        <v>0</v>
      </c>
      <c r="I894" s="120">
        <f t="shared" si="181"/>
        <v>97469544.215582341</v>
      </c>
      <c r="J894" s="129">
        <f t="shared" si="182"/>
        <v>0</v>
      </c>
      <c r="K894" s="188">
        <f t="shared" si="183"/>
        <v>51131414.967389531</v>
      </c>
      <c r="L894">
        <f t="shared" si="184"/>
        <v>0</v>
      </c>
      <c r="M894" s="120">
        <f t="shared" si="185"/>
        <v>88201918.365943789</v>
      </c>
      <c r="N894" s="129">
        <f t="shared" si="186"/>
        <v>0</v>
      </c>
      <c r="O894" s="188">
        <f t="shared" si="187"/>
        <v>60399040.81702809</v>
      </c>
      <c r="P894">
        <f t="shared" si="188"/>
        <v>0</v>
      </c>
      <c r="Q894" s="120">
        <f t="shared" si="191"/>
        <v>78934292.516305223</v>
      </c>
      <c r="R894" s="129">
        <f t="shared" si="189"/>
        <v>7.0730814753148231E-9</v>
      </c>
    </row>
    <row r="895" spans="2:18" x14ac:dyDescent="0.3">
      <c r="B895" s="157">
        <v>718</v>
      </c>
      <c r="C895" s="170">
        <f t="shared" si="190"/>
        <v>87360000</v>
      </c>
      <c r="D895">
        <f t="shared" si="176"/>
        <v>6.9577301107629484E-9</v>
      </c>
      <c r="E895" s="120">
        <f t="shared" si="177"/>
        <v>0</v>
      </c>
      <c r="F895">
        <f t="shared" si="178"/>
        <v>0</v>
      </c>
      <c r="G895" s="188">
        <f t="shared" si="179"/>
        <v>41863789.117750973</v>
      </c>
      <c r="H895">
        <f t="shared" si="180"/>
        <v>0</v>
      </c>
      <c r="I895" s="120">
        <f t="shared" si="181"/>
        <v>97469544.215582341</v>
      </c>
      <c r="J895" s="129">
        <f t="shared" si="182"/>
        <v>0</v>
      </c>
      <c r="K895" s="188">
        <f t="shared" si="183"/>
        <v>51131414.967389531</v>
      </c>
      <c r="L895">
        <f t="shared" si="184"/>
        <v>0</v>
      </c>
      <c r="M895" s="120">
        <f t="shared" si="185"/>
        <v>88201918.365943789</v>
      </c>
      <c r="N895" s="129">
        <f t="shared" si="186"/>
        <v>0</v>
      </c>
      <c r="O895" s="188">
        <f t="shared" si="187"/>
        <v>60399040.81702809</v>
      </c>
      <c r="P895">
        <f t="shared" si="188"/>
        <v>0</v>
      </c>
      <c r="Q895" s="120">
        <f t="shared" si="191"/>
        <v>78934292.516305223</v>
      </c>
      <c r="R895" s="129">
        <f t="shared" si="189"/>
        <v>6.9577301107629484E-9</v>
      </c>
    </row>
    <row r="896" spans="2:18" x14ac:dyDescent="0.3">
      <c r="B896" s="157">
        <v>719</v>
      </c>
      <c r="C896" s="170">
        <f t="shared" si="190"/>
        <v>87440000</v>
      </c>
      <c r="D896">
        <f t="shared" si="176"/>
        <v>6.8437499740010273E-9</v>
      </c>
      <c r="E896" s="120">
        <f t="shared" si="177"/>
        <v>0</v>
      </c>
      <c r="F896">
        <f t="shared" si="178"/>
        <v>0</v>
      </c>
      <c r="G896" s="188">
        <f t="shared" si="179"/>
        <v>41863789.117750973</v>
      </c>
      <c r="H896">
        <f t="shared" si="180"/>
        <v>0</v>
      </c>
      <c r="I896" s="120">
        <f t="shared" si="181"/>
        <v>97469544.215582341</v>
      </c>
      <c r="J896" s="129">
        <f t="shared" si="182"/>
        <v>0</v>
      </c>
      <c r="K896" s="188">
        <f t="shared" si="183"/>
        <v>51131414.967389531</v>
      </c>
      <c r="L896">
        <f t="shared" si="184"/>
        <v>0</v>
      </c>
      <c r="M896" s="120">
        <f t="shared" si="185"/>
        <v>88201918.365943789</v>
      </c>
      <c r="N896" s="129">
        <f t="shared" si="186"/>
        <v>0</v>
      </c>
      <c r="O896" s="188">
        <f t="shared" si="187"/>
        <v>60399040.81702809</v>
      </c>
      <c r="P896">
        <f t="shared" si="188"/>
        <v>0</v>
      </c>
      <c r="Q896" s="120">
        <f t="shared" si="191"/>
        <v>78934292.516305223</v>
      </c>
      <c r="R896" s="129">
        <f t="shared" si="189"/>
        <v>6.8437499740010273E-9</v>
      </c>
    </row>
    <row r="897" spans="2:18" x14ac:dyDescent="0.3">
      <c r="B897" s="157">
        <v>720</v>
      </c>
      <c r="C897" s="170">
        <f t="shared" si="190"/>
        <v>87520000</v>
      </c>
      <c r="D897">
        <f t="shared" si="176"/>
        <v>6.7311354485208433E-9</v>
      </c>
      <c r="E897" s="120">
        <f t="shared" si="177"/>
        <v>0</v>
      </c>
      <c r="F897">
        <f t="shared" si="178"/>
        <v>0</v>
      </c>
      <c r="G897" s="188">
        <f t="shared" si="179"/>
        <v>41863789.117750973</v>
      </c>
      <c r="H897">
        <f t="shared" si="180"/>
        <v>0</v>
      </c>
      <c r="I897" s="120">
        <f t="shared" si="181"/>
        <v>97469544.215582341</v>
      </c>
      <c r="J897" s="129">
        <f t="shared" si="182"/>
        <v>0</v>
      </c>
      <c r="K897" s="188">
        <f t="shared" si="183"/>
        <v>51131414.967389531</v>
      </c>
      <c r="L897">
        <f t="shared" si="184"/>
        <v>0</v>
      </c>
      <c r="M897" s="120">
        <f t="shared" si="185"/>
        <v>88201918.365943789</v>
      </c>
      <c r="N897" s="129">
        <f t="shared" si="186"/>
        <v>0</v>
      </c>
      <c r="O897" s="188">
        <f t="shared" si="187"/>
        <v>60399040.81702809</v>
      </c>
      <c r="P897">
        <f t="shared" si="188"/>
        <v>0</v>
      </c>
      <c r="Q897" s="120">
        <f t="shared" si="191"/>
        <v>78934292.516305223</v>
      </c>
      <c r="R897" s="129">
        <f t="shared" si="189"/>
        <v>6.7311354485208433E-9</v>
      </c>
    </row>
    <row r="898" spans="2:18" x14ac:dyDescent="0.3">
      <c r="B898" s="157">
        <v>721</v>
      </c>
      <c r="C898" s="170">
        <f t="shared" si="190"/>
        <v>87600000</v>
      </c>
      <c r="D898">
        <f t="shared" si="176"/>
        <v>6.6198807072778402E-9</v>
      </c>
      <c r="E898" s="120">
        <f t="shared" si="177"/>
        <v>0</v>
      </c>
      <c r="F898">
        <f t="shared" si="178"/>
        <v>0</v>
      </c>
      <c r="G898" s="188">
        <f t="shared" si="179"/>
        <v>41863789.117750973</v>
      </c>
      <c r="H898">
        <f t="shared" si="180"/>
        <v>0</v>
      </c>
      <c r="I898" s="120">
        <f t="shared" si="181"/>
        <v>97469544.215582341</v>
      </c>
      <c r="J898" s="129">
        <f t="shared" si="182"/>
        <v>0</v>
      </c>
      <c r="K898" s="188">
        <f t="shared" si="183"/>
        <v>51131414.967389531</v>
      </c>
      <c r="L898">
        <f t="shared" si="184"/>
        <v>0</v>
      </c>
      <c r="M898" s="120">
        <f t="shared" si="185"/>
        <v>88201918.365943789</v>
      </c>
      <c r="N898" s="129">
        <f t="shared" si="186"/>
        <v>0</v>
      </c>
      <c r="O898" s="188">
        <f t="shared" si="187"/>
        <v>60399040.81702809</v>
      </c>
      <c r="P898">
        <f t="shared" si="188"/>
        <v>0</v>
      </c>
      <c r="Q898" s="120">
        <f t="shared" si="191"/>
        <v>78934292.516305223</v>
      </c>
      <c r="R898" s="129">
        <f t="shared" si="189"/>
        <v>6.6198807072778402E-9</v>
      </c>
    </row>
    <row r="899" spans="2:18" x14ac:dyDescent="0.3">
      <c r="B899" s="157">
        <v>722</v>
      </c>
      <c r="C899" s="170">
        <f t="shared" si="190"/>
        <v>87680000</v>
      </c>
      <c r="D899">
        <f t="shared" si="176"/>
        <v>6.5099797178778093E-9</v>
      </c>
      <c r="E899" s="120">
        <f t="shared" si="177"/>
        <v>0</v>
      </c>
      <c r="F899">
        <f t="shared" si="178"/>
        <v>0</v>
      </c>
      <c r="G899" s="188">
        <f t="shared" si="179"/>
        <v>41863789.117750973</v>
      </c>
      <c r="H899">
        <f t="shared" si="180"/>
        <v>0</v>
      </c>
      <c r="I899" s="120">
        <f t="shared" si="181"/>
        <v>97469544.215582341</v>
      </c>
      <c r="J899" s="129">
        <f t="shared" si="182"/>
        <v>0</v>
      </c>
      <c r="K899" s="188">
        <f t="shared" si="183"/>
        <v>51131414.967389531</v>
      </c>
      <c r="L899">
        <f t="shared" si="184"/>
        <v>0</v>
      </c>
      <c r="M899" s="120">
        <f t="shared" si="185"/>
        <v>88201918.365943789</v>
      </c>
      <c r="N899" s="129">
        <f t="shared" si="186"/>
        <v>0</v>
      </c>
      <c r="O899" s="188">
        <f t="shared" si="187"/>
        <v>60399040.81702809</v>
      </c>
      <c r="P899">
        <f t="shared" si="188"/>
        <v>0</v>
      </c>
      <c r="Q899" s="120">
        <f t="shared" si="191"/>
        <v>78934292.516305223</v>
      </c>
      <c r="R899" s="129">
        <f t="shared" si="189"/>
        <v>6.5099797178778093E-9</v>
      </c>
    </row>
    <row r="900" spans="2:18" x14ac:dyDescent="0.3">
      <c r="B900" s="157">
        <v>723</v>
      </c>
      <c r="C900" s="170">
        <f t="shared" si="190"/>
        <v>87760000</v>
      </c>
      <c r="D900">
        <f t="shared" si="176"/>
        <v>6.4014262477539126E-9</v>
      </c>
      <c r="E900" s="120">
        <f t="shared" si="177"/>
        <v>0</v>
      </c>
      <c r="F900">
        <f t="shared" si="178"/>
        <v>0</v>
      </c>
      <c r="G900" s="188">
        <f t="shared" si="179"/>
        <v>41863789.117750973</v>
      </c>
      <c r="H900">
        <f t="shared" si="180"/>
        <v>0</v>
      </c>
      <c r="I900" s="120">
        <f t="shared" si="181"/>
        <v>97469544.215582341</v>
      </c>
      <c r="J900" s="129">
        <f t="shared" si="182"/>
        <v>0</v>
      </c>
      <c r="K900" s="188">
        <f t="shared" si="183"/>
        <v>51131414.967389531</v>
      </c>
      <c r="L900">
        <f t="shared" si="184"/>
        <v>0</v>
      </c>
      <c r="M900" s="120">
        <f t="shared" si="185"/>
        <v>88201918.365943789</v>
      </c>
      <c r="N900" s="129">
        <f t="shared" si="186"/>
        <v>0</v>
      </c>
      <c r="O900" s="188">
        <f t="shared" si="187"/>
        <v>60399040.81702809</v>
      </c>
      <c r="P900">
        <f t="shared" si="188"/>
        <v>0</v>
      </c>
      <c r="Q900" s="120">
        <f t="shared" si="191"/>
        <v>78934292.516305223</v>
      </c>
      <c r="R900" s="129">
        <f t="shared" si="189"/>
        <v>6.4014262477539126E-9</v>
      </c>
    </row>
    <row r="901" spans="2:18" x14ac:dyDescent="0.3">
      <c r="B901" s="157">
        <v>724</v>
      </c>
      <c r="C901" s="170">
        <f t="shared" si="190"/>
        <v>87840000</v>
      </c>
      <c r="D901">
        <f t="shared" si="176"/>
        <v>6.2942138693319176E-9</v>
      </c>
      <c r="E901" s="120">
        <f t="shared" si="177"/>
        <v>0</v>
      </c>
      <c r="F901">
        <f t="shared" si="178"/>
        <v>0</v>
      </c>
      <c r="G901" s="188">
        <f t="shared" si="179"/>
        <v>41863789.117750973</v>
      </c>
      <c r="H901">
        <f t="shared" si="180"/>
        <v>0</v>
      </c>
      <c r="I901" s="120">
        <f t="shared" si="181"/>
        <v>97469544.215582341</v>
      </c>
      <c r="J901" s="129">
        <f t="shared" si="182"/>
        <v>0</v>
      </c>
      <c r="K901" s="188">
        <f t="shared" si="183"/>
        <v>51131414.967389531</v>
      </c>
      <c r="L901">
        <f t="shared" si="184"/>
        <v>0</v>
      </c>
      <c r="M901" s="120">
        <f t="shared" si="185"/>
        <v>88201918.365943789</v>
      </c>
      <c r="N901" s="129">
        <f t="shared" si="186"/>
        <v>0</v>
      </c>
      <c r="O901" s="188">
        <f t="shared" si="187"/>
        <v>60399040.81702809</v>
      </c>
      <c r="P901">
        <f t="shared" si="188"/>
        <v>0</v>
      </c>
      <c r="Q901" s="120">
        <f t="shared" si="191"/>
        <v>78934292.516305223</v>
      </c>
      <c r="R901" s="129">
        <f t="shared" si="189"/>
        <v>6.2942138693319176E-9</v>
      </c>
    </row>
    <row r="902" spans="2:18" x14ac:dyDescent="0.3">
      <c r="B902" s="157">
        <v>725</v>
      </c>
      <c r="C902" s="170">
        <f t="shared" si="190"/>
        <v>87920000</v>
      </c>
      <c r="D902">
        <f t="shared" si="176"/>
        <v>6.188335965181518E-9</v>
      </c>
      <c r="E902" s="120">
        <f t="shared" si="177"/>
        <v>0</v>
      </c>
      <c r="F902">
        <f t="shared" si="178"/>
        <v>0</v>
      </c>
      <c r="G902" s="188">
        <f t="shared" si="179"/>
        <v>41863789.117750973</v>
      </c>
      <c r="H902">
        <f t="shared" si="180"/>
        <v>0</v>
      </c>
      <c r="I902" s="120">
        <f t="shared" si="181"/>
        <v>97469544.215582341</v>
      </c>
      <c r="J902" s="129">
        <f t="shared" si="182"/>
        <v>0</v>
      </c>
      <c r="K902" s="188">
        <f t="shared" si="183"/>
        <v>51131414.967389531</v>
      </c>
      <c r="L902">
        <f t="shared" si="184"/>
        <v>0</v>
      </c>
      <c r="M902" s="120">
        <f t="shared" si="185"/>
        <v>88201918.365943789</v>
      </c>
      <c r="N902" s="129">
        <f t="shared" si="186"/>
        <v>0</v>
      </c>
      <c r="O902" s="188">
        <f t="shared" si="187"/>
        <v>60399040.81702809</v>
      </c>
      <c r="P902">
        <f t="shared" si="188"/>
        <v>0</v>
      </c>
      <c r="Q902" s="120">
        <f t="shared" si="191"/>
        <v>78934292.516305223</v>
      </c>
      <c r="R902" s="129">
        <f t="shared" si="189"/>
        <v>6.188335965181518E-9</v>
      </c>
    </row>
    <row r="903" spans="2:18" x14ac:dyDescent="0.3">
      <c r="B903" s="157">
        <v>726</v>
      </c>
      <c r="C903" s="170">
        <f t="shared" si="190"/>
        <v>88000000</v>
      </c>
      <c r="D903">
        <f t="shared" si="176"/>
        <v>6.0837857331517268E-9</v>
      </c>
      <c r="E903" s="120">
        <f t="shared" si="177"/>
        <v>0</v>
      </c>
      <c r="F903">
        <f t="shared" si="178"/>
        <v>0</v>
      </c>
      <c r="G903" s="188">
        <f t="shared" si="179"/>
        <v>41863789.117750973</v>
      </c>
      <c r="H903">
        <f t="shared" si="180"/>
        <v>0</v>
      </c>
      <c r="I903" s="120">
        <f t="shared" si="181"/>
        <v>97469544.215582341</v>
      </c>
      <c r="J903" s="129">
        <f t="shared" si="182"/>
        <v>0</v>
      </c>
      <c r="K903" s="188">
        <f t="shared" si="183"/>
        <v>51131414.967389531</v>
      </c>
      <c r="L903">
        <f t="shared" si="184"/>
        <v>0</v>
      </c>
      <c r="M903" s="120">
        <f t="shared" si="185"/>
        <v>88201918.365943789</v>
      </c>
      <c r="N903" s="129">
        <f t="shared" si="186"/>
        <v>0</v>
      </c>
      <c r="O903" s="188">
        <f t="shared" si="187"/>
        <v>60399040.81702809</v>
      </c>
      <c r="P903">
        <f t="shared" si="188"/>
        <v>0</v>
      </c>
      <c r="Q903" s="120">
        <f t="shared" si="191"/>
        <v>78934292.516305223</v>
      </c>
      <c r="R903" s="129">
        <f t="shared" si="189"/>
        <v>6.0837857331517268E-9</v>
      </c>
    </row>
    <row r="904" spans="2:18" x14ac:dyDescent="0.3">
      <c r="B904" s="157">
        <v>727</v>
      </c>
      <c r="C904" s="170">
        <f t="shared" si="190"/>
        <v>88080000</v>
      </c>
      <c r="D904">
        <f t="shared" si="176"/>
        <v>5.9805561914883023E-9</v>
      </c>
      <c r="E904" s="120">
        <f t="shared" si="177"/>
        <v>0</v>
      </c>
      <c r="F904">
        <f t="shared" si="178"/>
        <v>0</v>
      </c>
      <c r="G904" s="188">
        <f t="shared" si="179"/>
        <v>41863789.117750973</v>
      </c>
      <c r="H904">
        <f t="shared" si="180"/>
        <v>0</v>
      </c>
      <c r="I904" s="120">
        <f t="shared" si="181"/>
        <v>97469544.215582341</v>
      </c>
      <c r="J904" s="129">
        <f t="shared" si="182"/>
        <v>0</v>
      </c>
      <c r="K904" s="188">
        <f t="shared" si="183"/>
        <v>51131414.967389531</v>
      </c>
      <c r="L904">
        <f t="shared" si="184"/>
        <v>0</v>
      </c>
      <c r="M904" s="120">
        <f t="shared" si="185"/>
        <v>88201918.365943789</v>
      </c>
      <c r="N904" s="129">
        <f t="shared" si="186"/>
        <v>0</v>
      </c>
      <c r="O904" s="188">
        <f t="shared" si="187"/>
        <v>60399040.81702809</v>
      </c>
      <c r="P904">
        <f t="shared" si="188"/>
        <v>0</v>
      </c>
      <c r="Q904" s="120">
        <f t="shared" si="191"/>
        <v>78934292.516305223</v>
      </c>
      <c r="R904" s="129">
        <f t="shared" si="189"/>
        <v>5.9805561914883023E-9</v>
      </c>
    </row>
    <row r="905" spans="2:18" x14ac:dyDescent="0.3">
      <c r="B905" s="157">
        <v>728</v>
      </c>
      <c r="C905" s="170">
        <f t="shared" si="190"/>
        <v>88160000</v>
      </c>
      <c r="D905">
        <f t="shared" si="176"/>
        <v>5.8786401839312535E-9</v>
      </c>
      <c r="E905" s="120">
        <f t="shared" si="177"/>
        <v>0</v>
      </c>
      <c r="F905">
        <f t="shared" si="178"/>
        <v>0</v>
      </c>
      <c r="G905" s="188">
        <f t="shared" si="179"/>
        <v>41863789.117750973</v>
      </c>
      <c r="H905">
        <f t="shared" si="180"/>
        <v>0</v>
      </c>
      <c r="I905" s="120">
        <f t="shared" si="181"/>
        <v>97469544.215582341</v>
      </c>
      <c r="J905" s="129">
        <f t="shared" si="182"/>
        <v>0</v>
      </c>
      <c r="K905" s="188">
        <f t="shared" si="183"/>
        <v>51131414.967389531</v>
      </c>
      <c r="L905">
        <f t="shared" si="184"/>
        <v>0</v>
      </c>
      <c r="M905" s="120">
        <f t="shared" si="185"/>
        <v>88201918.365943789</v>
      </c>
      <c r="N905" s="129">
        <f t="shared" si="186"/>
        <v>0</v>
      </c>
      <c r="O905" s="188">
        <f t="shared" si="187"/>
        <v>60399040.81702809</v>
      </c>
      <c r="P905">
        <f t="shared" si="188"/>
        <v>0</v>
      </c>
      <c r="Q905" s="120">
        <f t="shared" si="191"/>
        <v>78934292.516305223</v>
      </c>
      <c r="R905" s="129">
        <f t="shared" si="189"/>
        <v>5.8786401839312535E-9</v>
      </c>
    </row>
    <row r="906" spans="2:18" x14ac:dyDescent="0.3">
      <c r="B906" s="157">
        <v>729</v>
      </c>
      <c r="C906" s="170">
        <f t="shared" si="190"/>
        <v>88240000</v>
      </c>
      <c r="D906">
        <f t="shared" si="176"/>
        <v>5.7780303847905121E-9</v>
      </c>
      <c r="E906" s="120">
        <f t="shared" si="177"/>
        <v>0</v>
      </c>
      <c r="F906">
        <f t="shared" si="178"/>
        <v>0</v>
      </c>
      <c r="G906" s="188">
        <f t="shared" si="179"/>
        <v>41863789.117750973</v>
      </c>
      <c r="H906">
        <f t="shared" si="180"/>
        <v>0</v>
      </c>
      <c r="I906" s="120">
        <f t="shared" si="181"/>
        <v>97469544.215582341</v>
      </c>
      <c r="J906" s="129">
        <f t="shared" si="182"/>
        <v>0</v>
      </c>
      <c r="K906" s="188">
        <f t="shared" si="183"/>
        <v>51131414.967389531</v>
      </c>
      <c r="L906">
        <f t="shared" si="184"/>
        <v>0</v>
      </c>
      <c r="M906" s="120">
        <f t="shared" si="185"/>
        <v>88201918.365943789</v>
      </c>
      <c r="N906" s="129">
        <f t="shared" si="186"/>
        <v>5.7780303847905121E-9</v>
      </c>
      <c r="O906" s="188">
        <f t="shared" si="187"/>
        <v>60399040.81702809</v>
      </c>
      <c r="P906">
        <f t="shared" si="188"/>
        <v>0</v>
      </c>
      <c r="Q906" s="120">
        <f t="shared" si="191"/>
        <v>78934292.516305223</v>
      </c>
      <c r="R906" s="129">
        <f t="shared" si="189"/>
        <v>5.7780303847905121E-9</v>
      </c>
    </row>
    <row r="907" spans="2:18" x14ac:dyDescent="0.3">
      <c r="B907" s="157">
        <v>730</v>
      </c>
      <c r="C907" s="170">
        <f t="shared" si="190"/>
        <v>88320000</v>
      </c>
      <c r="D907">
        <f t="shared" si="176"/>
        <v>5.6787193039978464E-9</v>
      </c>
      <c r="E907" s="120">
        <f t="shared" si="177"/>
        <v>0</v>
      </c>
      <c r="F907">
        <f t="shared" si="178"/>
        <v>0</v>
      </c>
      <c r="G907" s="188">
        <f t="shared" si="179"/>
        <v>41863789.117750973</v>
      </c>
      <c r="H907">
        <f t="shared" si="180"/>
        <v>0</v>
      </c>
      <c r="I907" s="120">
        <f t="shared" si="181"/>
        <v>97469544.215582341</v>
      </c>
      <c r="J907" s="129">
        <f t="shared" si="182"/>
        <v>0</v>
      </c>
      <c r="K907" s="188">
        <f t="shared" si="183"/>
        <v>51131414.967389531</v>
      </c>
      <c r="L907">
        <f t="shared" si="184"/>
        <v>0</v>
      </c>
      <c r="M907" s="120">
        <f t="shared" si="185"/>
        <v>88201918.365943789</v>
      </c>
      <c r="N907" s="129">
        <f t="shared" si="186"/>
        <v>5.6787193039978464E-9</v>
      </c>
      <c r="O907" s="188">
        <f t="shared" si="187"/>
        <v>60399040.81702809</v>
      </c>
      <c r="P907">
        <f t="shared" si="188"/>
        <v>0</v>
      </c>
      <c r="Q907" s="120">
        <f t="shared" si="191"/>
        <v>78934292.516305223</v>
      </c>
      <c r="R907" s="129">
        <f t="shared" si="189"/>
        <v>5.6787193039978464E-9</v>
      </c>
    </row>
    <row r="908" spans="2:18" x14ac:dyDescent="0.3">
      <c r="B908" s="157">
        <v>731</v>
      </c>
      <c r="C908" s="170">
        <f t="shared" si="190"/>
        <v>88400000</v>
      </c>
      <c r="D908">
        <f t="shared" si="176"/>
        <v>5.5806992921332797E-9</v>
      </c>
      <c r="E908" s="120">
        <f t="shared" si="177"/>
        <v>0</v>
      </c>
      <c r="F908">
        <f t="shared" si="178"/>
        <v>0</v>
      </c>
      <c r="G908" s="188">
        <f t="shared" si="179"/>
        <v>41863789.117750973</v>
      </c>
      <c r="H908">
        <f t="shared" si="180"/>
        <v>0</v>
      </c>
      <c r="I908" s="120">
        <f t="shared" si="181"/>
        <v>97469544.215582341</v>
      </c>
      <c r="J908" s="129">
        <f t="shared" si="182"/>
        <v>0</v>
      </c>
      <c r="K908" s="188">
        <f t="shared" si="183"/>
        <v>51131414.967389531</v>
      </c>
      <c r="L908">
        <f t="shared" si="184"/>
        <v>0</v>
      </c>
      <c r="M908" s="120">
        <f t="shared" si="185"/>
        <v>88201918.365943789</v>
      </c>
      <c r="N908" s="129">
        <f t="shared" si="186"/>
        <v>5.5806992921332797E-9</v>
      </c>
      <c r="O908" s="188">
        <f t="shared" si="187"/>
        <v>60399040.81702809</v>
      </c>
      <c r="P908">
        <f t="shared" si="188"/>
        <v>0</v>
      </c>
      <c r="Q908" s="120">
        <f t="shared" si="191"/>
        <v>78934292.516305223</v>
      </c>
      <c r="R908" s="129">
        <f t="shared" si="189"/>
        <v>5.5806992921332797E-9</v>
      </c>
    </row>
    <row r="909" spans="2:18" x14ac:dyDescent="0.3">
      <c r="B909" s="157">
        <v>732</v>
      </c>
      <c r="C909" s="170">
        <f t="shared" si="190"/>
        <v>88480000</v>
      </c>
      <c r="D909">
        <f t="shared" si="176"/>
        <v>5.4839625454240817E-9</v>
      </c>
      <c r="E909" s="120">
        <f t="shared" si="177"/>
        <v>0</v>
      </c>
      <c r="F909">
        <f t="shared" si="178"/>
        <v>0</v>
      </c>
      <c r="G909" s="188">
        <f t="shared" si="179"/>
        <v>41863789.117750973</v>
      </c>
      <c r="H909">
        <f t="shared" si="180"/>
        <v>0</v>
      </c>
      <c r="I909" s="120">
        <f t="shared" si="181"/>
        <v>97469544.215582341</v>
      </c>
      <c r="J909" s="129">
        <f t="shared" si="182"/>
        <v>0</v>
      </c>
      <c r="K909" s="188">
        <f t="shared" si="183"/>
        <v>51131414.967389531</v>
      </c>
      <c r="L909">
        <f t="shared" si="184"/>
        <v>0</v>
      </c>
      <c r="M909" s="120">
        <f t="shared" si="185"/>
        <v>88201918.365943789</v>
      </c>
      <c r="N909" s="129">
        <f t="shared" si="186"/>
        <v>5.4839625454240817E-9</v>
      </c>
      <c r="O909" s="188">
        <f t="shared" si="187"/>
        <v>60399040.81702809</v>
      </c>
      <c r="P909">
        <f t="shared" si="188"/>
        <v>0</v>
      </c>
      <c r="Q909" s="120">
        <f t="shared" si="191"/>
        <v>78934292.516305223</v>
      </c>
      <c r="R909" s="129">
        <f t="shared" si="189"/>
        <v>5.4839625454240817E-9</v>
      </c>
    </row>
    <row r="910" spans="2:18" x14ac:dyDescent="0.3">
      <c r="B910" s="157">
        <v>733</v>
      </c>
      <c r="C910" s="170">
        <f t="shared" si="190"/>
        <v>88560000</v>
      </c>
      <c r="D910">
        <f t="shared" si="176"/>
        <v>5.3885011107147328E-9</v>
      </c>
      <c r="E910" s="120">
        <f t="shared" si="177"/>
        <v>0</v>
      </c>
      <c r="F910">
        <f t="shared" si="178"/>
        <v>0</v>
      </c>
      <c r="G910" s="188">
        <f t="shared" si="179"/>
        <v>41863789.117750973</v>
      </c>
      <c r="H910">
        <f t="shared" si="180"/>
        <v>0</v>
      </c>
      <c r="I910" s="120">
        <f t="shared" si="181"/>
        <v>97469544.215582341</v>
      </c>
      <c r="J910" s="129">
        <f t="shared" si="182"/>
        <v>0</v>
      </c>
      <c r="K910" s="188">
        <f t="shared" si="183"/>
        <v>51131414.967389531</v>
      </c>
      <c r="L910">
        <f t="shared" si="184"/>
        <v>0</v>
      </c>
      <c r="M910" s="120">
        <f t="shared" si="185"/>
        <v>88201918.365943789</v>
      </c>
      <c r="N910" s="129">
        <f t="shared" si="186"/>
        <v>5.3885011107147328E-9</v>
      </c>
      <c r="O910" s="188">
        <f t="shared" si="187"/>
        <v>60399040.81702809</v>
      </c>
      <c r="P910">
        <f t="shared" si="188"/>
        <v>0</v>
      </c>
      <c r="Q910" s="120">
        <f t="shared" si="191"/>
        <v>78934292.516305223</v>
      </c>
      <c r="R910" s="129">
        <f t="shared" si="189"/>
        <v>5.3885011107147328E-9</v>
      </c>
    </row>
    <row r="911" spans="2:18" x14ac:dyDescent="0.3">
      <c r="B911" s="157">
        <v>734</v>
      </c>
      <c r="C911" s="170">
        <f t="shared" si="190"/>
        <v>88640000</v>
      </c>
      <c r="D911">
        <f t="shared" si="176"/>
        <v>5.2943068904060337E-9</v>
      </c>
      <c r="E911" s="120">
        <f t="shared" si="177"/>
        <v>0</v>
      </c>
      <c r="F911">
        <f t="shared" si="178"/>
        <v>0</v>
      </c>
      <c r="G911" s="188">
        <f t="shared" si="179"/>
        <v>41863789.117750973</v>
      </c>
      <c r="H911">
        <f t="shared" si="180"/>
        <v>0</v>
      </c>
      <c r="I911" s="120">
        <f t="shared" si="181"/>
        <v>97469544.215582341</v>
      </c>
      <c r="J911" s="129">
        <f t="shared" si="182"/>
        <v>0</v>
      </c>
      <c r="K911" s="188">
        <f t="shared" si="183"/>
        <v>51131414.967389531</v>
      </c>
      <c r="L911">
        <f t="shared" si="184"/>
        <v>0</v>
      </c>
      <c r="M911" s="120">
        <f t="shared" si="185"/>
        <v>88201918.365943789</v>
      </c>
      <c r="N911" s="129">
        <f t="shared" si="186"/>
        <v>5.2943068904060337E-9</v>
      </c>
      <c r="O911" s="188">
        <f t="shared" si="187"/>
        <v>60399040.81702809</v>
      </c>
      <c r="P911">
        <f t="shared" si="188"/>
        <v>0</v>
      </c>
      <c r="Q911" s="120">
        <f t="shared" si="191"/>
        <v>78934292.516305223</v>
      </c>
      <c r="R911" s="129">
        <f t="shared" si="189"/>
        <v>5.2943068904060337E-9</v>
      </c>
    </row>
    <row r="912" spans="2:18" x14ac:dyDescent="0.3">
      <c r="B912" s="157">
        <v>735</v>
      </c>
      <c r="C912" s="170">
        <f t="shared" si="190"/>
        <v>88720000</v>
      </c>
      <c r="D912">
        <f t="shared" si="176"/>
        <v>5.2013716473618289E-9</v>
      </c>
      <c r="E912" s="120">
        <f t="shared" si="177"/>
        <v>0</v>
      </c>
      <c r="F912">
        <f t="shared" si="178"/>
        <v>0</v>
      </c>
      <c r="G912" s="188">
        <f t="shared" si="179"/>
        <v>41863789.117750973</v>
      </c>
      <c r="H912">
        <f t="shared" si="180"/>
        <v>0</v>
      </c>
      <c r="I912" s="120">
        <f t="shared" si="181"/>
        <v>97469544.215582341</v>
      </c>
      <c r="J912" s="129">
        <f t="shared" si="182"/>
        <v>0</v>
      </c>
      <c r="K912" s="188">
        <f t="shared" si="183"/>
        <v>51131414.967389531</v>
      </c>
      <c r="L912">
        <f t="shared" si="184"/>
        <v>0</v>
      </c>
      <c r="M912" s="120">
        <f t="shared" si="185"/>
        <v>88201918.365943789</v>
      </c>
      <c r="N912" s="129">
        <f t="shared" si="186"/>
        <v>5.2013716473618289E-9</v>
      </c>
      <c r="O912" s="188">
        <f t="shared" si="187"/>
        <v>60399040.81702809</v>
      </c>
      <c r="P912">
        <f t="shared" si="188"/>
        <v>0</v>
      </c>
      <c r="Q912" s="120">
        <f t="shared" si="191"/>
        <v>78934292.516305223</v>
      </c>
      <c r="R912" s="129">
        <f t="shared" si="189"/>
        <v>5.2013716473618289E-9</v>
      </c>
    </row>
    <row r="913" spans="2:18" x14ac:dyDescent="0.3">
      <c r="B913" s="157">
        <v>736</v>
      </c>
      <c r="C913" s="170">
        <f t="shared" si="190"/>
        <v>88800000</v>
      </c>
      <c r="D913">
        <f t="shared" si="176"/>
        <v>5.1096870097816045E-9</v>
      </c>
      <c r="E913" s="120">
        <f t="shared" si="177"/>
        <v>0</v>
      </c>
      <c r="F913">
        <f t="shared" si="178"/>
        <v>0</v>
      </c>
      <c r="G913" s="188">
        <f t="shared" si="179"/>
        <v>41863789.117750973</v>
      </c>
      <c r="H913">
        <f t="shared" si="180"/>
        <v>0</v>
      </c>
      <c r="I913" s="120">
        <f t="shared" si="181"/>
        <v>97469544.215582341</v>
      </c>
      <c r="J913" s="129">
        <f t="shared" si="182"/>
        <v>0</v>
      </c>
      <c r="K913" s="188">
        <f t="shared" si="183"/>
        <v>51131414.967389531</v>
      </c>
      <c r="L913">
        <f t="shared" si="184"/>
        <v>0</v>
      </c>
      <c r="M913" s="120">
        <f t="shared" si="185"/>
        <v>88201918.365943789</v>
      </c>
      <c r="N913" s="129">
        <f t="shared" si="186"/>
        <v>5.1096870097816045E-9</v>
      </c>
      <c r="O913" s="188">
        <f t="shared" si="187"/>
        <v>60399040.81702809</v>
      </c>
      <c r="P913">
        <f t="shared" si="188"/>
        <v>0</v>
      </c>
      <c r="Q913" s="120">
        <f t="shared" si="191"/>
        <v>78934292.516305223</v>
      </c>
      <c r="R913" s="129">
        <f t="shared" si="189"/>
        <v>5.1096870097816045E-9</v>
      </c>
    </row>
    <row r="914" spans="2:18" x14ac:dyDescent="0.3">
      <c r="B914" s="157">
        <v>737</v>
      </c>
      <c r="C914" s="170">
        <f t="shared" si="190"/>
        <v>88880000</v>
      </c>
      <c r="D914">
        <f t="shared" si="176"/>
        <v>5.0192444760375193E-9</v>
      </c>
      <c r="E914" s="120">
        <f t="shared" si="177"/>
        <v>0</v>
      </c>
      <c r="F914">
        <f t="shared" si="178"/>
        <v>0</v>
      </c>
      <c r="G914" s="188">
        <f t="shared" si="179"/>
        <v>41863789.117750973</v>
      </c>
      <c r="H914">
        <f t="shared" si="180"/>
        <v>0</v>
      </c>
      <c r="I914" s="120">
        <f t="shared" si="181"/>
        <v>97469544.215582341</v>
      </c>
      <c r="J914" s="129">
        <f t="shared" si="182"/>
        <v>0</v>
      </c>
      <c r="K914" s="188">
        <f t="shared" si="183"/>
        <v>51131414.967389531</v>
      </c>
      <c r="L914">
        <f t="shared" si="184"/>
        <v>0</v>
      </c>
      <c r="M914" s="120">
        <f t="shared" si="185"/>
        <v>88201918.365943789</v>
      </c>
      <c r="N914" s="129">
        <f t="shared" si="186"/>
        <v>5.0192444760375193E-9</v>
      </c>
      <c r="O914" s="188">
        <f t="shared" si="187"/>
        <v>60399040.81702809</v>
      </c>
      <c r="P914">
        <f t="shared" si="188"/>
        <v>0</v>
      </c>
      <c r="Q914" s="120">
        <f t="shared" si="191"/>
        <v>78934292.516305223</v>
      </c>
      <c r="R914" s="129">
        <f t="shared" si="189"/>
        <v>5.0192444760375193E-9</v>
      </c>
    </row>
    <row r="915" spans="2:18" x14ac:dyDescent="0.3">
      <c r="B915" s="157">
        <v>738</v>
      </c>
      <c r="C915" s="170">
        <f t="shared" si="190"/>
        <v>88960000</v>
      </c>
      <c r="D915">
        <f t="shared" si="176"/>
        <v>4.9300354194742386E-9</v>
      </c>
      <c r="E915" s="120">
        <f t="shared" si="177"/>
        <v>0</v>
      </c>
      <c r="F915">
        <f t="shared" si="178"/>
        <v>0</v>
      </c>
      <c r="G915" s="188">
        <f t="shared" si="179"/>
        <v>41863789.117750973</v>
      </c>
      <c r="H915">
        <f t="shared" si="180"/>
        <v>0</v>
      </c>
      <c r="I915" s="120">
        <f t="shared" si="181"/>
        <v>97469544.215582341</v>
      </c>
      <c r="J915" s="129">
        <f t="shared" si="182"/>
        <v>0</v>
      </c>
      <c r="K915" s="188">
        <f t="shared" si="183"/>
        <v>51131414.967389531</v>
      </c>
      <c r="L915">
        <f t="shared" si="184"/>
        <v>0</v>
      </c>
      <c r="M915" s="120">
        <f t="shared" si="185"/>
        <v>88201918.365943789</v>
      </c>
      <c r="N915" s="129">
        <f t="shared" si="186"/>
        <v>4.9300354194742386E-9</v>
      </c>
      <c r="O915" s="188">
        <f t="shared" si="187"/>
        <v>60399040.81702809</v>
      </c>
      <c r="P915">
        <f t="shared" si="188"/>
        <v>0</v>
      </c>
      <c r="Q915" s="120">
        <f t="shared" si="191"/>
        <v>78934292.516305223</v>
      </c>
      <c r="R915" s="129">
        <f t="shared" si="189"/>
        <v>4.9300354194742386E-9</v>
      </c>
    </row>
    <row r="916" spans="2:18" x14ac:dyDescent="0.3">
      <c r="B916" s="157">
        <v>739</v>
      </c>
      <c r="C916" s="170">
        <f t="shared" si="190"/>
        <v>89040000</v>
      </c>
      <c r="D916">
        <f t="shared" si="176"/>
        <v>4.8420510931702255E-9</v>
      </c>
      <c r="E916" s="120">
        <f t="shared" si="177"/>
        <v>0</v>
      </c>
      <c r="F916">
        <f t="shared" si="178"/>
        <v>0</v>
      </c>
      <c r="G916" s="188">
        <f t="shared" si="179"/>
        <v>41863789.117750973</v>
      </c>
      <c r="H916">
        <f t="shared" si="180"/>
        <v>0</v>
      </c>
      <c r="I916" s="120">
        <f t="shared" si="181"/>
        <v>97469544.215582341</v>
      </c>
      <c r="J916" s="129">
        <f t="shared" si="182"/>
        <v>0</v>
      </c>
      <c r="K916" s="188">
        <f t="shared" si="183"/>
        <v>51131414.967389531</v>
      </c>
      <c r="L916">
        <f t="shared" si="184"/>
        <v>0</v>
      </c>
      <c r="M916" s="120">
        <f t="shared" si="185"/>
        <v>88201918.365943789</v>
      </c>
      <c r="N916" s="129">
        <f t="shared" si="186"/>
        <v>4.8420510931702255E-9</v>
      </c>
      <c r="O916" s="188">
        <f t="shared" si="187"/>
        <v>60399040.81702809</v>
      </c>
      <c r="P916">
        <f t="shared" si="188"/>
        <v>0</v>
      </c>
      <c r="Q916" s="120">
        <f t="shared" si="191"/>
        <v>78934292.516305223</v>
      </c>
      <c r="R916" s="129">
        <f t="shared" si="189"/>
        <v>4.8420510931702255E-9</v>
      </c>
    </row>
    <row r="917" spans="2:18" x14ac:dyDescent="0.3">
      <c r="B917" s="157">
        <v>740</v>
      </c>
      <c r="C917" s="170">
        <f t="shared" si="190"/>
        <v>89120000</v>
      </c>
      <c r="D917">
        <f t="shared" si="176"/>
        <v>4.7552826346588976E-9</v>
      </c>
      <c r="E917" s="120">
        <f t="shared" si="177"/>
        <v>0</v>
      </c>
      <c r="F917">
        <f t="shared" si="178"/>
        <v>0</v>
      </c>
      <c r="G917" s="188">
        <f t="shared" si="179"/>
        <v>41863789.117750973</v>
      </c>
      <c r="H917">
        <f t="shared" si="180"/>
        <v>0</v>
      </c>
      <c r="I917" s="120">
        <f t="shared" si="181"/>
        <v>97469544.215582341</v>
      </c>
      <c r="J917" s="129">
        <f t="shared" si="182"/>
        <v>0</v>
      </c>
      <c r="K917" s="188">
        <f t="shared" si="183"/>
        <v>51131414.967389531</v>
      </c>
      <c r="L917">
        <f t="shared" si="184"/>
        <v>0</v>
      </c>
      <c r="M917" s="120">
        <f t="shared" si="185"/>
        <v>88201918.365943789</v>
      </c>
      <c r="N917" s="129">
        <f t="shared" si="186"/>
        <v>4.7552826346588976E-9</v>
      </c>
      <c r="O917" s="188">
        <f t="shared" si="187"/>
        <v>60399040.81702809</v>
      </c>
      <c r="P917">
        <f t="shared" si="188"/>
        <v>0</v>
      </c>
      <c r="Q917" s="120">
        <f t="shared" si="191"/>
        <v>78934292.516305223</v>
      </c>
      <c r="R917" s="129">
        <f t="shared" si="189"/>
        <v>4.7552826346588976E-9</v>
      </c>
    </row>
    <row r="918" spans="2:18" x14ac:dyDescent="0.3">
      <c r="B918" s="157">
        <v>741</v>
      </c>
      <c r="C918" s="170">
        <f t="shared" si="190"/>
        <v>89200000</v>
      </c>
      <c r="D918">
        <f t="shared" si="176"/>
        <v>4.6697210706084657E-9</v>
      </c>
      <c r="E918" s="120">
        <f t="shared" si="177"/>
        <v>0</v>
      </c>
      <c r="F918">
        <f t="shared" si="178"/>
        <v>0</v>
      </c>
      <c r="G918" s="188">
        <f t="shared" si="179"/>
        <v>41863789.117750973</v>
      </c>
      <c r="H918">
        <f t="shared" si="180"/>
        <v>0</v>
      </c>
      <c r="I918" s="120">
        <f t="shared" si="181"/>
        <v>97469544.215582341</v>
      </c>
      <c r="J918" s="129">
        <f t="shared" si="182"/>
        <v>0</v>
      </c>
      <c r="K918" s="188">
        <f t="shared" si="183"/>
        <v>51131414.967389531</v>
      </c>
      <c r="L918">
        <f t="shared" si="184"/>
        <v>0</v>
      </c>
      <c r="M918" s="120">
        <f t="shared" si="185"/>
        <v>88201918.365943789</v>
      </c>
      <c r="N918" s="129">
        <f t="shared" si="186"/>
        <v>4.6697210706084657E-9</v>
      </c>
      <c r="O918" s="188">
        <f t="shared" si="187"/>
        <v>60399040.81702809</v>
      </c>
      <c r="P918">
        <f t="shared" si="188"/>
        <v>0</v>
      </c>
      <c r="Q918" s="120">
        <f t="shared" si="191"/>
        <v>78934292.516305223</v>
      </c>
      <c r="R918" s="129">
        <f t="shared" si="189"/>
        <v>4.6697210706084657E-9</v>
      </c>
    </row>
    <row r="919" spans="2:18" x14ac:dyDescent="0.3">
      <c r="B919" s="157">
        <v>742</v>
      </c>
      <c r="C919" s="170">
        <f t="shared" si="190"/>
        <v>89280000</v>
      </c>
      <c r="D919">
        <f t="shared" si="176"/>
        <v>4.5853573214589311E-9</v>
      </c>
      <c r="E919" s="120">
        <f t="shared" si="177"/>
        <v>0</v>
      </c>
      <c r="F919">
        <f t="shared" si="178"/>
        <v>0</v>
      </c>
      <c r="G919" s="188">
        <f t="shared" si="179"/>
        <v>41863789.117750973</v>
      </c>
      <c r="H919">
        <f t="shared" si="180"/>
        <v>0</v>
      </c>
      <c r="I919" s="120">
        <f t="shared" si="181"/>
        <v>97469544.215582341</v>
      </c>
      <c r="J919" s="129">
        <f t="shared" si="182"/>
        <v>0</v>
      </c>
      <c r="K919" s="188">
        <f t="shared" si="183"/>
        <v>51131414.967389531</v>
      </c>
      <c r="L919">
        <f t="shared" si="184"/>
        <v>0</v>
      </c>
      <c r="M919" s="120">
        <f t="shared" si="185"/>
        <v>88201918.365943789</v>
      </c>
      <c r="N919" s="129">
        <f t="shared" si="186"/>
        <v>4.5853573214589311E-9</v>
      </c>
      <c r="O919" s="188">
        <f t="shared" si="187"/>
        <v>60399040.81702809</v>
      </c>
      <c r="P919">
        <f t="shared" si="188"/>
        <v>0</v>
      </c>
      <c r="Q919" s="120">
        <f t="shared" si="191"/>
        <v>78934292.516305223</v>
      </c>
      <c r="R919" s="129">
        <f t="shared" si="189"/>
        <v>4.5853573214589311E-9</v>
      </c>
    </row>
    <row r="920" spans="2:18" x14ac:dyDescent="0.3">
      <c r="B920" s="157">
        <v>743</v>
      </c>
      <c r="C920" s="170">
        <f t="shared" si="190"/>
        <v>89360000</v>
      </c>
      <c r="D920">
        <f t="shared" si="176"/>
        <v>4.5021822060151E-9</v>
      </c>
      <c r="E920" s="120">
        <f t="shared" si="177"/>
        <v>0</v>
      </c>
      <c r="F920">
        <f t="shared" si="178"/>
        <v>0</v>
      </c>
      <c r="G920" s="188">
        <f t="shared" si="179"/>
        <v>41863789.117750973</v>
      </c>
      <c r="H920">
        <f t="shared" si="180"/>
        <v>0</v>
      </c>
      <c r="I920" s="120">
        <f t="shared" si="181"/>
        <v>97469544.215582341</v>
      </c>
      <c r="J920" s="129">
        <f t="shared" si="182"/>
        <v>0</v>
      </c>
      <c r="K920" s="188">
        <f t="shared" si="183"/>
        <v>51131414.967389531</v>
      </c>
      <c r="L920">
        <f t="shared" si="184"/>
        <v>0</v>
      </c>
      <c r="M920" s="120">
        <f t="shared" si="185"/>
        <v>88201918.365943789</v>
      </c>
      <c r="N920" s="129">
        <f t="shared" si="186"/>
        <v>4.5021822060151E-9</v>
      </c>
      <c r="O920" s="188">
        <f t="shared" si="187"/>
        <v>60399040.81702809</v>
      </c>
      <c r="P920">
        <f t="shared" si="188"/>
        <v>0</v>
      </c>
      <c r="Q920" s="120">
        <f t="shared" si="191"/>
        <v>78934292.516305223</v>
      </c>
      <c r="R920" s="129">
        <f t="shared" si="189"/>
        <v>4.5021822060151E-9</v>
      </c>
    </row>
    <row r="921" spans="2:18" x14ac:dyDescent="0.3">
      <c r="B921" s="157">
        <v>744</v>
      </c>
      <c r="C921" s="170">
        <f t="shared" si="190"/>
        <v>89440000</v>
      </c>
      <c r="D921">
        <f t="shared" si="176"/>
        <v>4.4201864459942736E-9</v>
      </c>
      <c r="E921" s="120">
        <f t="shared" si="177"/>
        <v>0</v>
      </c>
      <c r="F921">
        <f t="shared" si="178"/>
        <v>0</v>
      </c>
      <c r="G921" s="188">
        <f t="shared" si="179"/>
        <v>41863789.117750973</v>
      </c>
      <c r="H921">
        <f t="shared" si="180"/>
        <v>0</v>
      </c>
      <c r="I921" s="120">
        <f t="shared" si="181"/>
        <v>97469544.215582341</v>
      </c>
      <c r="J921" s="129">
        <f t="shared" si="182"/>
        <v>0</v>
      </c>
      <c r="K921" s="188">
        <f t="shared" si="183"/>
        <v>51131414.967389531</v>
      </c>
      <c r="L921">
        <f t="shared" si="184"/>
        <v>0</v>
      </c>
      <c r="M921" s="120">
        <f t="shared" si="185"/>
        <v>88201918.365943789</v>
      </c>
      <c r="N921" s="129">
        <f t="shared" si="186"/>
        <v>4.4201864459942736E-9</v>
      </c>
      <c r="O921" s="188">
        <f t="shared" si="187"/>
        <v>60399040.81702809</v>
      </c>
      <c r="P921">
        <f t="shared" si="188"/>
        <v>0</v>
      </c>
      <c r="Q921" s="120">
        <f t="shared" si="191"/>
        <v>78934292.516305223</v>
      </c>
      <c r="R921" s="129">
        <f t="shared" si="189"/>
        <v>4.4201864459942736E-9</v>
      </c>
    </row>
    <row r="922" spans="2:18" x14ac:dyDescent="0.3">
      <c r="B922" s="157">
        <v>745</v>
      </c>
      <c r="C922" s="170">
        <f t="shared" si="190"/>
        <v>89520000</v>
      </c>
      <c r="D922">
        <f t="shared" si="176"/>
        <v>4.3393606705274878E-9</v>
      </c>
      <c r="E922" s="120">
        <f t="shared" si="177"/>
        <v>0</v>
      </c>
      <c r="F922">
        <f t="shared" si="178"/>
        <v>0</v>
      </c>
      <c r="G922" s="188">
        <f t="shared" si="179"/>
        <v>41863789.117750973</v>
      </c>
      <c r="H922">
        <f t="shared" si="180"/>
        <v>0</v>
      </c>
      <c r="I922" s="120">
        <f t="shared" si="181"/>
        <v>97469544.215582341</v>
      </c>
      <c r="J922" s="129">
        <f t="shared" si="182"/>
        <v>0</v>
      </c>
      <c r="K922" s="188">
        <f t="shared" si="183"/>
        <v>51131414.967389531</v>
      </c>
      <c r="L922">
        <f t="shared" si="184"/>
        <v>0</v>
      </c>
      <c r="M922" s="120">
        <f t="shared" si="185"/>
        <v>88201918.365943789</v>
      </c>
      <c r="N922" s="129">
        <f t="shared" si="186"/>
        <v>4.3393606705274878E-9</v>
      </c>
      <c r="O922" s="188">
        <f t="shared" si="187"/>
        <v>60399040.81702809</v>
      </c>
      <c r="P922">
        <f t="shared" si="188"/>
        <v>0</v>
      </c>
      <c r="Q922" s="120">
        <f t="shared" si="191"/>
        <v>78934292.516305223</v>
      </c>
      <c r="R922" s="129">
        <f t="shared" si="189"/>
        <v>4.3393606705274878E-9</v>
      </c>
    </row>
    <row r="923" spans="2:18" x14ac:dyDescent="0.3">
      <c r="B923" s="157">
        <v>746</v>
      </c>
      <c r="C923" s="170">
        <f t="shared" si="190"/>
        <v>89600000</v>
      </c>
      <c r="D923">
        <f t="shared" si="176"/>
        <v>4.2596954206130798E-9</v>
      </c>
      <c r="E923" s="120">
        <f t="shared" si="177"/>
        <v>0</v>
      </c>
      <c r="F923">
        <f t="shared" si="178"/>
        <v>0</v>
      </c>
      <c r="G923" s="188">
        <f t="shared" si="179"/>
        <v>41863789.117750973</v>
      </c>
      <c r="H923">
        <f t="shared" si="180"/>
        <v>0</v>
      </c>
      <c r="I923" s="120">
        <f t="shared" si="181"/>
        <v>97469544.215582341</v>
      </c>
      <c r="J923" s="129">
        <f t="shared" si="182"/>
        <v>0</v>
      </c>
      <c r="K923" s="188">
        <f t="shared" si="183"/>
        <v>51131414.967389531</v>
      </c>
      <c r="L923">
        <f t="shared" si="184"/>
        <v>0</v>
      </c>
      <c r="M923" s="120">
        <f t="shared" si="185"/>
        <v>88201918.365943789</v>
      </c>
      <c r="N923" s="129">
        <f t="shared" si="186"/>
        <v>4.2596954206130798E-9</v>
      </c>
      <c r="O923" s="188">
        <f t="shared" si="187"/>
        <v>60399040.81702809</v>
      </c>
      <c r="P923">
        <f t="shared" si="188"/>
        <v>0</v>
      </c>
      <c r="Q923" s="120">
        <f t="shared" si="191"/>
        <v>78934292.516305223</v>
      </c>
      <c r="R923" s="129">
        <f t="shared" si="189"/>
        <v>4.2596954206130798E-9</v>
      </c>
    </row>
    <row r="924" spans="2:18" x14ac:dyDescent="0.3">
      <c r="B924" s="157">
        <v>747</v>
      </c>
      <c r="C924" s="170">
        <f t="shared" si="190"/>
        <v>89680000</v>
      </c>
      <c r="D924">
        <f t="shared" si="176"/>
        <v>4.1811811535215819E-9</v>
      </c>
      <c r="E924" s="120">
        <f t="shared" si="177"/>
        <v>0</v>
      </c>
      <c r="F924">
        <f t="shared" si="178"/>
        <v>0</v>
      </c>
      <c r="G924" s="188">
        <f t="shared" si="179"/>
        <v>41863789.117750973</v>
      </c>
      <c r="H924">
        <f t="shared" si="180"/>
        <v>0</v>
      </c>
      <c r="I924" s="120">
        <f t="shared" si="181"/>
        <v>97469544.215582341</v>
      </c>
      <c r="J924" s="129">
        <f t="shared" si="182"/>
        <v>0</v>
      </c>
      <c r="K924" s="188">
        <f t="shared" si="183"/>
        <v>51131414.967389531</v>
      </c>
      <c r="L924">
        <f t="shared" si="184"/>
        <v>0</v>
      </c>
      <c r="M924" s="120">
        <f t="shared" si="185"/>
        <v>88201918.365943789</v>
      </c>
      <c r="N924" s="129">
        <f t="shared" si="186"/>
        <v>4.1811811535215819E-9</v>
      </c>
      <c r="O924" s="188">
        <f t="shared" si="187"/>
        <v>60399040.81702809</v>
      </c>
      <c r="P924">
        <f t="shared" si="188"/>
        <v>0</v>
      </c>
      <c r="Q924" s="120">
        <f t="shared" si="191"/>
        <v>78934292.516305223</v>
      </c>
      <c r="R924" s="129">
        <f t="shared" si="189"/>
        <v>4.1811811535215819E-9</v>
      </c>
    </row>
    <row r="925" spans="2:18" x14ac:dyDescent="0.3">
      <c r="B925" s="157">
        <v>748</v>
      </c>
      <c r="C925" s="170">
        <f t="shared" si="190"/>
        <v>89760000</v>
      </c>
      <c r="D925">
        <f t="shared" si="176"/>
        <v>4.1038082471507242E-9</v>
      </c>
      <c r="E925" s="120">
        <f t="shared" si="177"/>
        <v>0</v>
      </c>
      <c r="F925">
        <f t="shared" si="178"/>
        <v>0</v>
      </c>
      <c r="G925" s="188">
        <f t="shared" si="179"/>
        <v>41863789.117750973</v>
      </c>
      <c r="H925">
        <f t="shared" si="180"/>
        <v>0</v>
      </c>
      <c r="I925" s="120">
        <f t="shared" si="181"/>
        <v>97469544.215582341</v>
      </c>
      <c r="J925" s="129">
        <f t="shared" si="182"/>
        <v>0</v>
      </c>
      <c r="K925" s="188">
        <f t="shared" si="183"/>
        <v>51131414.967389531</v>
      </c>
      <c r="L925">
        <f t="shared" si="184"/>
        <v>0</v>
      </c>
      <c r="M925" s="120">
        <f t="shared" si="185"/>
        <v>88201918.365943789</v>
      </c>
      <c r="N925" s="129">
        <f t="shared" si="186"/>
        <v>4.1038082471507242E-9</v>
      </c>
      <c r="O925" s="188">
        <f t="shared" si="187"/>
        <v>60399040.81702809</v>
      </c>
      <c r="P925">
        <f t="shared" si="188"/>
        <v>0</v>
      </c>
      <c r="Q925" s="120">
        <f t="shared" si="191"/>
        <v>78934292.516305223</v>
      </c>
      <c r="R925" s="129">
        <f t="shared" si="189"/>
        <v>4.1038082471507242E-9</v>
      </c>
    </row>
    <row r="926" spans="2:18" x14ac:dyDescent="0.3">
      <c r="B926" s="157">
        <v>749</v>
      </c>
      <c r="C926" s="170">
        <f t="shared" si="190"/>
        <v>89840000</v>
      </c>
      <c r="D926">
        <f t="shared" si="176"/>
        <v>4.0275670043297353E-9</v>
      </c>
      <c r="E926" s="120">
        <f t="shared" si="177"/>
        <v>0</v>
      </c>
      <c r="F926">
        <f t="shared" si="178"/>
        <v>0</v>
      </c>
      <c r="G926" s="188">
        <f t="shared" si="179"/>
        <v>41863789.117750973</v>
      </c>
      <c r="H926">
        <f t="shared" si="180"/>
        <v>0</v>
      </c>
      <c r="I926" s="120">
        <f t="shared" si="181"/>
        <v>97469544.215582341</v>
      </c>
      <c r="J926" s="129">
        <f t="shared" si="182"/>
        <v>0</v>
      </c>
      <c r="K926" s="188">
        <f t="shared" si="183"/>
        <v>51131414.967389531</v>
      </c>
      <c r="L926">
        <f t="shared" si="184"/>
        <v>0</v>
      </c>
      <c r="M926" s="120">
        <f t="shared" si="185"/>
        <v>88201918.365943789</v>
      </c>
      <c r="N926" s="129">
        <f t="shared" si="186"/>
        <v>4.0275670043297353E-9</v>
      </c>
      <c r="O926" s="188">
        <f t="shared" si="187"/>
        <v>60399040.81702809</v>
      </c>
      <c r="P926">
        <f t="shared" si="188"/>
        <v>0</v>
      </c>
      <c r="Q926" s="120">
        <f t="shared" si="191"/>
        <v>78934292.516305223</v>
      </c>
      <c r="R926" s="129">
        <f t="shared" si="189"/>
        <v>4.0275670043297353E-9</v>
      </c>
    </row>
    <row r="927" spans="2:18" x14ac:dyDescent="0.3">
      <c r="B927" s="157">
        <v>750</v>
      </c>
      <c r="C927" s="170">
        <f t="shared" si="190"/>
        <v>89920000</v>
      </c>
      <c r="D927">
        <f t="shared" si="176"/>
        <v>3.9524476570717499E-9</v>
      </c>
      <c r="E927" s="120">
        <f t="shared" si="177"/>
        <v>0</v>
      </c>
      <c r="F927">
        <f t="shared" si="178"/>
        <v>0</v>
      </c>
      <c r="G927" s="188">
        <f t="shared" si="179"/>
        <v>41863789.117750973</v>
      </c>
      <c r="H927">
        <f t="shared" si="180"/>
        <v>0</v>
      </c>
      <c r="I927" s="120">
        <f t="shared" si="181"/>
        <v>97469544.215582341</v>
      </c>
      <c r="J927" s="129">
        <f t="shared" si="182"/>
        <v>0</v>
      </c>
      <c r="K927" s="188">
        <f t="shared" si="183"/>
        <v>51131414.967389531</v>
      </c>
      <c r="L927">
        <f t="shared" si="184"/>
        <v>0</v>
      </c>
      <c r="M927" s="120">
        <f t="shared" si="185"/>
        <v>88201918.365943789</v>
      </c>
      <c r="N927" s="129">
        <f t="shared" si="186"/>
        <v>3.9524476570717499E-9</v>
      </c>
      <c r="O927" s="188">
        <f t="shared" si="187"/>
        <v>60399040.81702809</v>
      </c>
      <c r="P927">
        <f t="shared" si="188"/>
        <v>0</v>
      </c>
      <c r="Q927" s="120">
        <f t="shared" si="191"/>
        <v>78934292.516305223</v>
      </c>
      <c r="R927" s="129">
        <f t="shared" si="189"/>
        <v>3.9524476570717499E-9</v>
      </c>
    </row>
    <row r="928" spans="2:18" x14ac:dyDescent="0.3">
      <c r="B928" s="157">
        <v>751</v>
      </c>
      <c r="C928" s="170">
        <f t="shared" si="190"/>
        <v>90000000</v>
      </c>
      <c r="D928">
        <f t="shared" si="176"/>
        <v>3.8784403707735986E-9</v>
      </c>
      <c r="E928" s="120">
        <f t="shared" si="177"/>
        <v>0</v>
      </c>
      <c r="F928">
        <f t="shared" si="178"/>
        <v>0</v>
      </c>
      <c r="G928" s="188">
        <f t="shared" si="179"/>
        <v>41863789.117750973</v>
      </c>
      <c r="H928">
        <f t="shared" si="180"/>
        <v>0</v>
      </c>
      <c r="I928" s="120">
        <f t="shared" si="181"/>
        <v>97469544.215582341</v>
      </c>
      <c r="J928" s="129">
        <f t="shared" si="182"/>
        <v>0</v>
      </c>
      <c r="K928" s="188">
        <f t="shared" si="183"/>
        <v>51131414.967389531</v>
      </c>
      <c r="L928">
        <f t="shared" si="184"/>
        <v>0</v>
      </c>
      <c r="M928" s="120">
        <f t="shared" si="185"/>
        <v>88201918.365943789</v>
      </c>
      <c r="N928" s="129">
        <f t="shared" si="186"/>
        <v>3.8784403707735986E-9</v>
      </c>
      <c r="O928" s="188">
        <f t="shared" si="187"/>
        <v>60399040.81702809</v>
      </c>
      <c r="P928">
        <f t="shared" si="188"/>
        <v>0</v>
      </c>
      <c r="Q928" s="120">
        <f t="shared" si="191"/>
        <v>78934292.516305223</v>
      </c>
      <c r="R928" s="129">
        <f t="shared" si="189"/>
        <v>3.8784403707735986E-9</v>
      </c>
    </row>
    <row r="929" spans="2:18" x14ac:dyDescent="0.3">
      <c r="B929" s="157">
        <v>752</v>
      </c>
      <c r="C929" s="170">
        <f t="shared" si="190"/>
        <v>90080000</v>
      </c>
      <c r="D929">
        <f t="shared" si="176"/>
        <v>3.805535248361946E-9</v>
      </c>
      <c r="E929" s="120">
        <f t="shared" si="177"/>
        <v>0</v>
      </c>
      <c r="F929">
        <f t="shared" si="178"/>
        <v>0</v>
      </c>
      <c r="G929" s="188">
        <f t="shared" si="179"/>
        <v>41863789.117750973</v>
      </c>
      <c r="H929">
        <f t="shared" si="180"/>
        <v>0</v>
      </c>
      <c r="I929" s="120">
        <f t="shared" si="181"/>
        <v>97469544.215582341</v>
      </c>
      <c r="J929" s="129">
        <f t="shared" si="182"/>
        <v>0</v>
      </c>
      <c r="K929" s="188">
        <f t="shared" si="183"/>
        <v>51131414.967389531</v>
      </c>
      <c r="L929">
        <f t="shared" si="184"/>
        <v>0</v>
      </c>
      <c r="M929" s="120">
        <f t="shared" si="185"/>
        <v>88201918.365943789</v>
      </c>
      <c r="N929" s="129">
        <f t="shared" si="186"/>
        <v>3.805535248361946E-9</v>
      </c>
      <c r="O929" s="188">
        <f t="shared" si="187"/>
        <v>60399040.81702809</v>
      </c>
      <c r="P929">
        <f t="shared" si="188"/>
        <v>0</v>
      </c>
      <c r="Q929" s="120">
        <f t="shared" si="191"/>
        <v>78934292.516305223</v>
      </c>
      <c r="R929" s="129">
        <f t="shared" si="189"/>
        <v>3.805535248361946E-9</v>
      </c>
    </row>
    <row r="930" spans="2:18" x14ac:dyDescent="0.3">
      <c r="B930" s="157">
        <v>753</v>
      </c>
      <c r="C930" s="170">
        <f t="shared" si="190"/>
        <v>90160000</v>
      </c>
      <c r="D930">
        <f t="shared" si="176"/>
        <v>3.7337223343850532E-9</v>
      </c>
      <c r="E930" s="120">
        <f t="shared" si="177"/>
        <v>0</v>
      </c>
      <c r="F930">
        <f t="shared" si="178"/>
        <v>0</v>
      </c>
      <c r="G930" s="188">
        <f t="shared" si="179"/>
        <v>41863789.117750973</v>
      </c>
      <c r="H930">
        <f t="shared" si="180"/>
        <v>0</v>
      </c>
      <c r="I930" s="120">
        <f t="shared" si="181"/>
        <v>97469544.215582341</v>
      </c>
      <c r="J930" s="129">
        <f t="shared" si="182"/>
        <v>0</v>
      </c>
      <c r="K930" s="188">
        <f t="shared" si="183"/>
        <v>51131414.967389531</v>
      </c>
      <c r="L930">
        <f t="shared" si="184"/>
        <v>0</v>
      </c>
      <c r="M930" s="120">
        <f t="shared" si="185"/>
        <v>88201918.365943789</v>
      </c>
      <c r="N930" s="129">
        <f t="shared" si="186"/>
        <v>3.7337223343850532E-9</v>
      </c>
      <c r="O930" s="188">
        <f t="shared" si="187"/>
        <v>60399040.81702809</v>
      </c>
      <c r="P930">
        <f t="shared" si="188"/>
        <v>0</v>
      </c>
      <c r="Q930" s="120">
        <f t="shared" si="191"/>
        <v>78934292.516305223</v>
      </c>
      <c r="R930" s="129">
        <f t="shared" si="189"/>
        <v>3.7337223343850532E-9</v>
      </c>
    </row>
    <row r="931" spans="2:18" x14ac:dyDescent="0.3">
      <c r="B931" s="157">
        <v>754</v>
      </c>
      <c r="C931" s="170">
        <f t="shared" si="190"/>
        <v>90240000</v>
      </c>
      <c r="D931">
        <f t="shared" si="176"/>
        <v>3.6629916190492719E-9</v>
      </c>
      <c r="E931" s="120">
        <f t="shared" si="177"/>
        <v>0</v>
      </c>
      <c r="F931">
        <f t="shared" si="178"/>
        <v>0</v>
      </c>
      <c r="G931" s="188">
        <f t="shared" si="179"/>
        <v>41863789.117750973</v>
      </c>
      <c r="H931">
        <f t="shared" si="180"/>
        <v>0</v>
      </c>
      <c r="I931" s="120">
        <f t="shared" si="181"/>
        <v>97469544.215582341</v>
      </c>
      <c r="J931" s="129">
        <f t="shared" si="182"/>
        <v>0</v>
      </c>
      <c r="K931" s="188">
        <f t="shared" si="183"/>
        <v>51131414.967389531</v>
      </c>
      <c r="L931">
        <f t="shared" si="184"/>
        <v>0</v>
      </c>
      <c r="M931" s="120">
        <f t="shared" si="185"/>
        <v>88201918.365943789</v>
      </c>
      <c r="N931" s="129">
        <f t="shared" si="186"/>
        <v>3.6629916190492719E-9</v>
      </c>
      <c r="O931" s="188">
        <f t="shared" si="187"/>
        <v>60399040.81702809</v>
      </c>
      <c r="P931">
        <f t="shared" si="188"/>
        <v>0</v>
      </c>
      <c r="Q931" s="120">
        <f t="shared" si="191"/>
        <v>78934292.516305223</v>
      </c>
      <c r="R931" s="129">
        <f t="shared" si="189"/>
        <v>3.6629916190492719E-9</v>
      </c>
    </row>
    <row r="932" spans="2:18" x14ac:dyDescent="0.3">
      <c r="B932" s="157">
        <v>755</v>
      </c>
      <c r="C932" s="170">
        <f t="shared" si="190"/>
        <v>90320000</v>
      </c>
      <c r="D932">
        <f t="shared" si="176"/>
        <v>3.5933330421996171E-9</v>
      </c>
      <c r="E932" s="120">
        <f t="shared" si="177"/>
        <v>0</v>
      </c>
      <c r="F932">
        <f t="shared" si="178"/>
        <v>0</v>
      </c>
      <c r="G932" s="188">
        <f t="shared" si="179"/>
        <v>41863789.117750973</v>
      </c>
      <c r="H932">
        <f t="shared" si="180"/>
        <v>0</v>
      </c>
      <c r="I932" s="120">
        <f t="shared" si="181"/>
        <v>97469544.215582341</v>
      </c>
      <c r="J932" s="129">
        <f t="shared" si="182"/>
        <v>0</v>
      </c>
      <c r="K932" s="188">
        <f t="shared" si="183"/>
        <v>51131414.967389531</v>
      </c>
      <c r="L932">
        <f t="shared" si="184"/>
        <v>0</v>
      </c>
      <c r="M932" s="120">
        <f t="shared" si="185"/>
        <v>88201918.365943789</v>
      </c>
      <c r="N932" s="129">
        <f t="shared" si="186"/>
        <v>3.5933330421996171E-9</v>
      </c>
      <c r="O932" s="188">
        <f t="shared" si="187"/>
        <v>60399040.81702809</v>
      </c>
      <c r="P932">
        <f t="shared" si="188"/>
        <v>0</v>
      </c>
      <c r="Q932" s="120">
        <f t="shared" si="191"/>
        <v>78934292.516305223</v>
      </c>
      <c r="R932" s="129">
        <f t="shared" si="189"/>
        <v>3.5933330421996171E-9</v>
      </c>
    </row>
    <row r="933" spans="2:18" x14ac:dyDescent="0.3">
      <c r="B933" s="157">
        <v>756</v>
      </c>
      <c r="C933" s="170">
        <f t="shared" si="190"/>
        <v>90400000</v>
      </c>
      <c r="D933">
        <f t="shared" si="176"/>
        <v>3.5247364972436267E-9</v>
      </c>
      <c r="E933" s="120">
        <f t="shared" si="177"/>
        <v>0</v>
      </c>
      <c r="F933">
        <f t="shared" si="178"/>
        <v>0</v>
      </c>
      <c r="G933" s="188">
        <f t="shared" si="179"/>
        <v>41863789.117750973</v>
      </c>
      <c r="H933">
        <f t="shared" si="180"/>
        <v>0</v>
      </c>
      <c r="I933" s="120">
        <f t="shared" si="181"/>
        <v>97469544.215582341</v>
      </c>
      <c r="J933" s="129">
        <f t="shared" si="182"/>
        <v>0</v>
      </c>
      <c r="K933" s="188">
        <f t="shared" si="183"/>
        <v>51131414.967389531</v>
      </c>
      <c r="L933">
        <f t="shared" si="184"/>
        <v>0</v>
      </c>
      <c r="M933" s="120">
        <f t="shared" si="185"/>
        <v>88201918.365943789</v>
      </c>
      <c r="N933" s="129">
        <f t="shared" si="186"/>
        <v>3.5247364972436267E-9</v>
      </c>
      <c r="O933" s="188">
        <f t="shared" si="187"/>
        <v>60399040.81702809</v>
      </c>
      <c r="P933">
        <f t="shared" si="188"/>
        <v>0</v>
      </c>
      <c r="Q933" s="120">
        <f t="shared" si="191"/>
        <v>78934292.516305223</v>
      </c>
      <c r="R933" s="129">
        <f t="shared" si="189"/>
        <v>3.5247364972436267E-9</v>
      </c>
    </row>
    <row r="934" spans="2:18" x14ac:dyDescent="0.3">
      <c r="B934" s="157">
        <v>757</v>
      </c>
      <c r="C934" s="170">
        <f t="shared" si="190"/>
        <v>90480000</v>
      </c>
      <c r="D934">
        <f t="shared" si="176"/>
        <v>3.457191835017916E-9</v>
      </c>
      <c r="E934" s="120">
        <f t="shared" si="177"/>
        <v>0</v>
      </c>
      <c r="F934">
        <f t="shared" si="178"/>
        <v>0</v>
      </c>
      <c r="G934" s="188">
        <f t="shared" si="179"/>
        <v>41863789.117750973</v>
      </c>
      <c r="H934">
        <f t="shared" si="180"/>
        <v>0</v>
      </c>
      <c r="I934" s="120">
        <f t="shared" si="181"/>
        <v>97469544.215582341</v>
      </c>
      <c r="J934" s="129">
        <f t="shared" si="182"/>
        <v>0</v>
      </c>
      <c r="K934" s="188">
        <f t="shared" si="183"/>
        <v>51131414.967389531</v>
      </c>
      <c r="L934">
        <f t="shared" si="184"/>
        <v>0</v>
      </c>
      <c r="M934" s="120">
        <f t="shared" si="185"/>
        <v>88201918.365943789</v>
      </c>
      <c r="N934" s="129">
        <f t="shared" si="186"/>
        <v>3.457191835017916E-9</v>
      </c>
      <c r="O934" s="188">
        <f t="shared" si="187"/>
        <v>60399040.81702809</v>
      </c>
      <c r="P934">
        <f t="shared" si="188"/>
        <v>0</v>
      </c>
      <c r="Q934" s="120">
        <f t="shared" si="191"/>
        <v>78934292.516305223</v>
      </c>
      <c r="R934" s="129">
        <f t="shared" si="189"/>
        <v>3.457191835017916E-9</v>
      </c>
    </row>
    <row r="935" spans="2:18" x14ac:dyDescent="0.3">
      <c r="B935" s="157">
        <v>758</v>
      </c>
      <c r="C935" s="170">
        <f t="shared" si="190"/>
        <v>90560000</v>
      </c>
      <c r="D935">
        <f t="shared" si="176"/>
        <v>3.3906888675967381E-9</v>
      </c>
      <c r="E935" s="120">
        <f t="shared" si="177"/>
        <v>0</v>
      </c>
      <c r="F935">
        <f t="shared" si="178"/>
        <v>0</v>
      </c>
      <c r="G935" s="188">
        <f t="shared" si="179"/>
        <v>41863789.117750973</v>
      </c>
      <c r="H935">
        <f t="shared" si="180"/>
        <v>0</v>
      </c>
      <c r="I935" s="120">
        <f t="shared" si="181"/>
        <v>97469544.215582341</v>
      </c>
      <c r="J935" s="129">
        <f t="shared" si="182"/>
        <v>0</v>
      </c>
      <c r="K935" s="188">
        <f t="shared" si="183"/>
        <v>51131414.967389531</v>
      </c>
      <c r="L935">
        <f t="shared" si="184"/>
        <v>0</v>
      </c>
      <c r="M935" s="120">
        <f t="shared" si="185"/>
        <v>88201918.365943789</v>
      </c>
      <c r="N935" s="129">
        <f t="shared" si="186"/>
        <v>3.3906888675967381E-9</v>
      </c>
      <c r="O935" s="188">
        <f t="shared" si="187"/>
        <v>60399040.81702809</v>
      </c>
      <c r="P935">
        <f t="shared" si="188"/>
        <v>0</v>
      </c>
      <c r="Q935" s="120">
        <f t="shared" si="191"/>
        <v>78934292.516305223</v>
      </c>
      <c r="R935" s="129">
        <f t="shared" si="189"/>
        <v>3.3906888675967381E-9</v>
      </c>
    </row>
    <row r="936" spans="2:18" x14ac:dyDescent="0.3">
      <c r="B936" s="157">
        <v>759</v>
      </c>
      <c r="C936" s="170">
        <f t="shared" si="190"/>
        <v>90640000</v>
      </c>
      <c r="D936">
        <f t="shared" si="176"/>
        <v>3.3252173720420462E-9</v>
      </c>
      <c r="E936" s="120">
        <f t="shared" si="177"/>
        <v>0</v>
      </c>
      <c r="F936">
        <f t="shared" si="178"/>
        <v>0</v>
      </c>
      <c r="G936" s="188">
        <f t="shared" si="179"/>
        <v>41863789.117750973</v>
      </c>
      <c r="H936">
        <f t="shared" si="180"/>
        <v>0</v>
      </c>
      <c r="I936" s="120">
        <f t="shared" si="181"/>
        <v>97469544.215582341</v>
      </c>
      <c r="J936" s="129">
        <f t="shared" si="182"/>
        <v>0</v>
      </c>
      <c r="K936" s="188">
        <f t="shared" si="183"/>
        <v>51131414.967389531</v>
      </c>
      <c r="L936">
        <f t="shared" si="184"/>
        <v>0</v>
      </c>
      <c r="M936" s="120">
        <f t="shared" si="185"/>
        <v>88201918.365943789</v>
      </c>
      <c r="N936" s="129">
        <f t="shared" si="186"/>
        <v>3.3252173720420462E-9</v>
      </c>
      <c r="O936" s="188">
        <f t="shared" si="187"/>
        <v>60399040.81702809</v>
      </c>
      <c r="P936">
        <f t="shared" si="188"/>
        <v>0</v>
      </c>
      <c r="Q936" s="120">
        <f t="shared" si="191"/>
        <v>78934292.516305223</v>
      </c>
      <c r="R936" s="129">
        <f t="shared" si="189"/>
        <v>3.3252173720420462E-9</v>
      </c>
    </row>
    <row r="937" spans="2:18" x14ac:dyDescent="0.3">
      <c r="B937" s="157">
        <v>760</v>
      </c>
      <c r="C937" s="170">
        <f t="shared" si="190"/>
        <v>90720000</v>
      </c>
      <c r="D937">
        <f t="shared" si="176"/>
        <v>3.2607670940944181E-9</v>
      </c>
      <c r="E937" s="120">
        <f t="shared" si="177"/>
        <v>0</v>
      </c>
      <c r="F937">
        <f t="shared" si="178"/>
        <v>0</v>
      </c>
      <c r="G937" s="188">
        <f t="shared" si="179"/>
        <v>41863789.117750973</v>
      </c>
      <c r="H937">
        <f t="shared" si="180"/>
        <v>0</v>
      </c>
      <c r="I937" s="120">
        <f t="shared" si="181"/>
        <v>97469544.215582341</v>
      </c>
      <c r="J937" s="129">
        <f t="shared" si="182"/>
        <v>0</v>
      </c>
      <c r="K937" s="188">
        <f t="shared" si="183"/>
        <v>51131414.967389531</v>
      </c>
      <c r="L937">
        <f t="shared" si="184"/>
        <v>0</v>
      </c>
      <c r="M937" s="120">
        <f t="shared" si="185"/>
        <v>88201918.365943789</v>
      </c>
      <c r="N937" s="129">
        <f t="shared" si="186"/>
        <v>3.2607670940944181E-9</v>
      </c>
      <c r="O937" s="188">
        <f t="shared" si="187"/>
        <v>60399040.81702809</v>
      </c>
      <c r="P937">
        <f t="shared" si="188"/>
        <v>0</v>
      </c>
      <c r="Q937" s="120">
        <f t="shared" si="191"/>
        <v>78934292.516305223</v>
      </c>
      <c r="R937" s="129">
        <f t="shared" si="189"/>
        <v>3.2607670940944181E-9</v>
      </c>
    </row>
    <row r="938" spans="2:18" x14ac:dyDescent="0.3">
      <c r="B938" s="157">
        <v>761</v>
      </c>
      <c r="C938" s="170">
        <f t="shared" si="190"/>
        <v>90800000</v>
      </c>
      <c r="D938">
        <f t="shared" si="176"/>
        <v>3.1973277518044795E-9</v>
      </c>
      <c r="E938" s="120">
        <f t="shared" si="177"/>
        <v>0</v>
      </c>
      <c r="F938">
        <f t="shared" si="178"/>
        <v>0</v>
      </c>
      <c r="G938" s="188">
        <f t="shared" si="179"/>
        <v>41863789.117750973</v>
      </c>
      <c r="H938">
        <f t="shared" si="180"/>
        <v>0</v>
      </c>
      <c r="I938" s="120">
        <f t="shared" si="181"/>
        <v>97469544.215582341</v>
      </c>
      <c r="J938" s="129">
        <f t="shared" si="182"/>
        <v>0</v>
      </c>
      <c r="K938" s="188">
        <f t="shared" si="183"/>
        <v>51131414.967389531</v>
      </c>
      <c r="L938">
        <f t="shared" si="184"/>
        <v>0</v>
      </c>
      <c r="M938" s="120">
        <f t="shared" si="185"/>
        <v>88201918.365943789</v>
      </c>
      <c r="N938" s="129">
        <f t="shared" si="186"/>
        <v>3.1973277518044795E-9</v>
      </c>
      <c r="O938" s="188">
        <f t="shared" si="187"/>
        <v>60399040.81702809</v>
      </c>
      <c r="P938">
        <f t="shared" si="188"/>
        <v>0</v>
      </c>
      <c r="Q938" s="120">
        <f t="shared" si="191"/>
        <v>78934292.516305223</v>
      </c>
      <c r="R938" s="129">
        <f t="shared" si="189"/>
        <v>3.1973277518044795E-9</v>
      </c>
    </row>
    <row r="939" spans="2:18" x14ac:dyDescent="0.3">
      <c r="B939" s="157">
        <v>762</v>
      </c>
      <c r="C939" s="170">
        <f t="shared" si="190"/>
        <v>90880000</v>
      </c>
      <c r="D939">
        <f t="shared" si="176"/>
        <v>3.1348890391042101E-9</v>
      </c>
      <c r="E939" s="120">
        <f t="shared" si="177"/>
        <v>0</v>
      </c>
      <c r="F939">
        <f t="shared" si="178"/>
        <v>0</v>
      </c>
      <c r="G939" s="188">
        <f t="shared" si="179"/>
        <v>41863789.117750973</v>
      </c>
      <c r="H939">
        <f t="shared" si="180"/>
        <v>0</v>
      </c>
      <c r="I939" s="120">
        <f t="shared" si="181"/>
        <v>97469544.215582341</v>
      </c>
      <c r="J939" s="129">
        <f t="shared" si="182"/>
        <v>0</v>
      </c>
      <c r="K939" s="188">
        <f t="shared" si="183"/>
        <v>51131414.967389531</v>
      </c>
      <c r="L939">
        <f t="shared" si="184"/>
        <v>0</v>
      </c>
      <c r="M939" s="120">
        <f t="shared" si="185"/>
        <v>88201918.365943789</v>
      </c>
      <c r="N939" s="129">
        <f t="shared" si="186"/>
        <v>3.1348890391042101E-9</v>
      </c>
      <c r="O939" s="188">
        <f t="shared" si="187"/>
        <v>60399040.81702809</v>
      </c>
      <c r="P939">
        <f t="shared" si="188"/>
        <v>0</v>
      </c>
      <c r="Q939" s="120">
        <f t="shared" si="191"/>
        <v>78934292.516305223</v>
      </c>
      <c r="R939" s="129">
        <f t="shared" si="189"/>
        <v>3.1348890391042101E-9</v>
      </c>
    </row>
    <row r="940" spans="2:18" x14ac:dyDescent="0.3">
      <c r="B940" s="157">
        <v>763</v>
      </c>
      <c r="C940" s="170">
        <f t="shared" si="190"/>
        <v>90960000</v>
      </c>
      <c r="D940">
        <f t="shared" si="176"/>
        <v>3.0734406293178823E-9</v>
      </c>
      <c r="E940" s="120">
        <f t="shared" si="177"/>
        <v>0</v>
      </c>
      <c r="F940">
        <f t="shared" si="178"/>
        <v>0</v>
      </c>
      <c r="G940" s="188">
        <f t="shared" si="179"/>
        <v>41863789.117750973</v>
      </c>
      <c r="H940">
        <f t="shared" si="180"/>
        <v>0</v>
      </c>
      <c r="I940" s="120">
        <f t="shared" si="181"/>
        <v>97469544.215582341</v>
      </c>
      <c r="J940" s="129">
        <f t="shared" si="182"/>
        <v>0</v>
      </c>
      <c r="K940" s="188">
        <f t="shared" si="183"/>
        <v>51131414.967389531</v>
      </c>
      <c r="L940">
        <f t="shared" si="184"/>
        <v>0</v>
      </c>
      <c r="M940" s="120">
        <f t="shared" si="185"/>
        <v>88201918.365943789</v>
      </c>
      <c r="N940" s="129">
        <f t="shared" si="186"/>
        <v>3.0734406293178823E-9</v>
      </c>
      <c r="O940" s="188">
        <f t="shared" si="187"/>
        <v>60399040.81702809</v>
      </c>
      <c r="P940">
        <f t="shared" si="188"/>
        <v>0</v>
      </c>
      <c r="Q940" s="120">
        <f t="shared" si="191"/>
        <v>78934292.516305223</v>
      </c>
      <c r="R940" s="129">
        <f t="shared" si="189"/>
        <v>3.0734406293178823E-9</v>
      </c>
    </row>
    <row r="941" spans="2:18" x14ac:dyDescent="0.3">
      <c r="B941" s="157">
        <v>764</v>
      </c>
      <c r="C941" s="170">
        <f t="shared" si="190"/>
        <v>91040000</v>
      </c>
      <c r="D941">
        <f t="shared" si="176"/>
        <v>3.012972178612096E-9</v>
      </c>
      <c r="E941" s="120">
        <f t="shared" si="177"/>
        <v>0</v>
      </c>
      <c r="F941">
        <f t="shared" si="178"/>
        <v>0</v>
      </c>
      <c r="G941" s="188">
        <f t="shared" si="179"/>
        <v>41863789.117750973</v>
      </c>
      <c r="H941">
        <f t="shared" si="180"/>
        <v>0</v>
      </c>
      <c r="I941" s="120">
        <f t="shared" si="181"/>
        <v>97469544.215582341</v>
      </c>
      <c r="J941" s="129">
        <f t="shared" si="182"/>
        <v>0</v>
      </c>
      <c r="K941" s="188">
        <f t="shared" si="183"/>
        <v>51131414.967389531</v>
      </c>
      <c r="L941">
        <f t="shared" si="184"/>
        <v>0</v>
      </c>
      <c r="M941" s="120">
        <f t="shared" si="185"/>
        <v>88201918.365943789</v>
      </c>
      <c r="N941" s="129">
        <f t="shared" si="186"/>
        <v>3.012972178612096E-9</v>
      </c>
      <c r="O941" s="188">
        <f t="shared" si="187"/>
        <v>60399040.81702809</v>
      </c>
      <c r="P941">
        <f t="shared" si="188"/>
        <v>0</v>
      </c>
      <c r="Q941" s="120">
        <f t="shared" si="191"/>
        <v>78934292.516305223</v>
      </c>
      <c r="R941" s="129">
        <f t="shared" si="189"/>
        <v>3.012972178612096E-9</v>
      </c>
    </row>
    <row r="942" spans="2:18" x14ac:dyDescent="0.3">
      <c r="B942" s="157">
        <v>765</v>
      </c>
      <c r="C942" s="170">
        <f t="shared" si="190"/>
        <v>91120000</v>
      </c>
      <c r="D942">
        <f t="shared" si="176"/>
        <v>2.9534733293846991E-9</v>
      </c>
      <c r="E942" s="120">
        <f t="shared" si="177"/>
        <v>0</v>
      </c>
      <c r="F942">
        <f t="shared" si="178"/>
        <v>0</v>
      </c>
      <c r="G942" s="188">
        <f t="shared" si="179"/>
        <v>41863789.117750973</v>
      </c>
      <c r="H942">
        <f t="shared" si="180"/>
        <v>0</v>
      </c>
      <c r="I942" s="120">
        <f t="shared" si="181"/>
        <v>97469544.215582341</v>
      </c>
      <c r="J942" s="129">
        <f t="shared" si="182"/>
        <v>0</v>
      </c>
      <c r="K942" s="188">
        <f t="shared" si="183"/>
        <v>51131414.967389531</v>
      </c>
      <c r="L942">
        <f t="shared" si="184"/>
        <v>0</v>
      </c>
      <c r="M942" s="120">
        <f t="shared" si="185"/>
        <v>88201918.365943789</v>
      </c>
      <c r="N942" s="129">
        <f t="shared" si="186"/>
        <v>2.9534733293846991E-9</v>
      </c>
      <c r="O942" s="188">
        <f t="shared" si="187"/>
        <v>60399040.81702809</v>
      </c>
      <c r="P942">
        <f t="shared" si="188"/>
        <v>0</v>
      </c>
      <c r="Q942" s="120">
        <f t="shared" si="191"/>
        <v>78934292.516305223</v>
      </c>
      <c r="R942" s="129">
        <f t="shared" si="189"/>
        <v>2.9534733293846991E-9</v>
      </c>
    </row>
    <row r="943" spans="2:18" x14ac:dyDescent="0.3">
      <c r="B943" s="157">
        <v>766</v>
      </c>
      <c r="C943" s="170">
        <f t="shared" si="190"/>
        <v>91200000</v>
      </c>
      <c r="D943">
        <f t="shared" si="176"/>
        <v>2.8949337135922E-9</v>
      </c>
      <c r="E943" s="120">
        <f t="shared" si="177"/>
        <v>0</v>
      </c>
      <c r="F943">
        <f t="shared" si="178"/>
        <v>0</v>
      </c>
      <c r="G943" s="188">
        <f t="shared" si="179"/>
        <v>41863789.117750973</v>
      </c>
      <c r="H943">
        <f t="shared" si="180"/>
        <v>0</v>
      </c>
      <c r="I943" s="120">
        <f t="shared" si="181"/>
        <v>97469544.215582341</v>
      </c>
      <c r="J943" s="129">
        <f t="shared" si="182"/>
        <v>0</v>
      </c>
      <c r="K943" s="188">
        <f t="shared" si="183"/>
        <v>51131414.967389531</v>
      </c>
      <c r="L943">
        <f t="shared" si="184"/>
        <v>0</v>
      </c>
      <c r="M943" s="120">
        <f t="shared" si="185"/>
        <v>88201918.365943789</v>
      </c>
      <c r="N943" s="129">
        <f t="shared" si="186"/>
        <v>2.8949337135922E-9</v>
      </c>
      <c r="O943" s="188">
        <f t="shared" si="187"/>
        <v>60399040.81702809</v>
      </c>
      <c r="P943">
        <f t="shared" si="188"/>
        <v>0</v>
      </c>
      <c r="Q943" s="120">
        <f t="shared" si="191"/>
        <v>78934292.516305223</v>
      </c>
      <c r="R943" s="129">
        <f t="shared" si="189"/>
        <v>2.8949337135922E-9</v>
      </c>
    </row>
    <row r="944" spans="2:18" x14ac:dyDescent="0.3">
      <c r="B944" s="157">
        <v>767</v>
      </c>
      <c r="C944" s="170">
        <f t="shared" si="190"/>
        <v>91280000</v>
      </c>
      <c r="D944">
        <f t="shared" si="176"/>
        <v>2.8373429560154768E-9</v>
      </c>
      <c r="E944" s="120">
        <f t="shared" si="177"/>
        <v>0</v>
      </c>
      <c r="F944">
        <f t="shared" si="178"/>
        <v>0</v>
      </c>
      <c r="G944" s="188">
        <f t="shared" si="179"/>
        <v>41863789.117750973</v>
      </c>
      <c r="H944">
        <f t="shared" si="180"/>
        <v>0</v>
      </c>
      <c r="I944" s="120">
        <f t="shared" si="181"/>
        <v>97469544.215582341</v>
      </c>
      <c r="J944" s="129">
        <f t="shared" si="182"/>
        <v>0</v>
      </c>
      <c r="K944" s="188">
        <f t="shared" si="183"/>
        <v>51131414.967389531</v>
      </c>
      <c r="L944">
        <f t="shared" si="184"/>
        <v>0</v>
      </c>
      <c r="M944" s="120">
        <f t="shared" si="185"/>
        <v>88201918.365943789</v>
      </c>
      <c r="N944" s="129">
        <f t="shared" si="186"/>
        <v>2.8373429560154768E-9</v>
      </c>
      <c r="O944" s="188">
        <f t="shared" si="187"/>
        <v>60399040.81702809</v>
      </c>
      <c r="P944">
        <f t="shared" si="188"/>
        <v>0</v>
      </c>
      <c r="Q944" s="120">
        <f t="shared" si="191"/>
        <v>78934292.516305223</v>
      </c>
      <c r="R944" s="129">
        <f t="shared" si="189"/>
        <v>2.8373429560154768E-9</v>
      </c>
    </row>
    <row r="945" spans="2:18" x14ac:dyDescent="0.3">
      <c r="B945" s="157">
        <v>768</v>
      </c>
      <c r="C945" s="170">
        <f t="shared" si="190"/>
        <v>91360000</v>
      </c>
      <c r="D945">
        <f t="shared" si="176"/>
        <v>2.780690677463506E-9</v>
      </c>
      <c r="E945" s="120">
        <f t="shared" si="177"/>
        <v>0</v>
      </c>
      <c r="F945">
        <f t="shared" si="178"/>
        <v>0</v>
      </c>
      <c r="G945" s="188">
        <f t="shared" si="179"/>
        <v>41863789.117750973</v>
      </c>
      <c r="H945">
        <f t="shared" si="180"/>
        <v>0</v>
      </c>
      <c r="I945" s="120">
        <f t="shared" si="181"/>
        <v>97469544.215582341</v>
      </c>
      <c r="J945" s="129">
        <f t="shared" si="182"/>
        <v>0</v>
      </c>
      <c r="K945" s="188">
        <f t="shared" si="183"/>
        <v>51131414.967389531</v>
      </c>
      <c r="L945">
        <f t="shared" si="184"/>
        <v>0</v>
      </c>
      <c r="M945" s="120">
        <f t="shared" si="185"/>
        <v>88201918.365943789</v>
      </c>
      <c r="N945" s="129">
        <f t="shared" si="186"/>
        <v>2.780690677463506E-9</v>
      </c>
      <c r="O945" s="188">
        <f t="shared" si="187"/>
        <v>60399040.81702809</v>
      </c>
      <c r="P945">
        <f t="shared" si="188"/>
        <v>0</v>
      </c>
      <c r="Q945" s="120">
        <f t="shared" si="191"/>
        <v>78934292.516305223</v>
      </c>
      <c r="R945" s="129">
        <f t="shared" si="189"/>
        <v>2.780690677463506E-9</v>
      </c>
    </row>
    <row r="946" spans="2:18" x14ac:dyDescent="0.3">
      <c r="B946" s="157">
        <v>769</v>
      </c>
      <c r="C946" s="170">
        <f t="shared" si="190"/>
        <v>91440000</v>
      </c>
      <c r="D946">
        <f t="shared" ref="D946:D1009" si="192">_xlfn.NORM.DIST(C946,$C$153,$C$154,FALSE)</f>
        <v>2.7249664979149437E-9</v>
      </c>
      <c r="E946" s="120">
        <f t="shared" ref="E946:E1009" si="193">$C$172</f>
        <v>0</v>
      </c>
      <c r="F946">
        <f t="shared" ref="F946:F1009" si="194">IF($C$172&gt;$C$171,IF(C946&lt;$C$172,0,D946),IF(C946&gt;$C$172,0,D946))</f>
        <v>0</v>
      </c>
      <c r="G946" s="188">
        <f t="shared" ref="G946:G1009" si="195">$H$177</f>
        <v>41863789.117750973</v>
      </c>
      <c r="H946">
        <f t="shared" ref="H946:H1009" si="196">IF($H$177&gt;$C$171,IF(C946&lt;$H$177,0,D946),IF(C946&gt;$H$177,0,D946))</f>
        <v>0</v>
      </c>
      <c r="I946" s="120">
        <f t="shared" ref="I946:I1009" si="197">$J$177</f>
        <v>97469544.215582341</v>
      </c>
      <c r="J946" s="129">
        <f t="shared" ref="J946:J1009" si="198">IF($J$177&gt;$C$171,IF(C946&lt;$J$177,0,D946),IF(C946&gt;$J$177,0,D946))</f>
        <v>0</v>
      </c>
      <c r="K946" s="188">
        <f t="shared" ref="K946:K1009" si="199">$L$177</f>
        <v>51131414.967389531</v>
      </c>
      <c r="L946">
        <f t="shared" ref="L946:L1009" si="200">IF($L$177&gt;$C$171,IF(C946&lt;$L$177,0,D946),IF(C946&gt;$L$177,0,D946))</f>
        <v>0</v>
      </c>
      <c r="M946" s="120">
        <f t="shared" ref="M946:M1009" si="201">$N$177</f>
        <v>88201918.365943789</v>
      </c>
      <c r="N946" s="129">
        <f t="shared" ref="N946:N1009" si="202">IF($N$177&gt;$C$171,IF(C946&lt;$N$177,0,D946),IF(C946&gt;$N$177,0,D946))</f>
        <v>2.7249664979149437E-9</v>
      </c>
      <c r="O946" s="188">
        <f t="shared" ref="O946:O1009" si="203">$P$177</f>
        <v>60399040.81702809</v>
      </c>
      <c r="P946">
        <f t="shared" ref="P946:P1009" si="204">IF($P$177&gt;$C$171,IF(C946&lt;$P$177,0,D946),IF(C946&gt;$P$177,0,D946))</f>
        <v>0</v>
      </c>
      <c r="Q946" s="120">
        <f t="shared" si="191"/>
        <v>78934292.516305223</v>
      </c>
      <c r="R946" s="129">
        <f t="shared" ref="R946:R1009" si="205">IF($R$177&gt;$C$171,IF(C946&lt;$R$177,0,D946),IF(C946&gt;$R$177,0,D946))</f>
        <v>2.7249664979149437E-9</v>
      </c>
    </row>
    <row r="947" spans="2:18" x14ac:dyDescent="0.3">
      <c r="B947" s="157">
        <v>770</v>
      </c>
      <c r="C947" s="170">
        <f t="shared" ref="C947:C1010" si="206">C946+$C$173</f>
        <v>91520000</v>
      </c>
      <c r="D947">
        <f t="shared" si="192"/>
        <v>2.6701600395974174E-9</v>
      </c>
      <c r="E947" s="120">
        <f t="shared" si="193"/>
        <v>0</v>
      </c>
      <c r="F947">
        <f t="shared" si="194"/>
        <v>0</v>
      </c>
      <c r="G947" s="188">
        <f t="shared" si="195"/>
        <v>41863789.117750973</v>
      </c>
      <c r="H947">
        <f t="shared" si="196"/>
        <v>0</v>
      </c>
      <c r="I947" s="120">
        <f t="shared" si="197"/>
        <v>97469544.215582341</v>
      </c>
      <c r="J947" s="129">
        <f t="shared" si="198"/>
        <v>0</v>
      </c>
      <c r="K947" s="188">
        <f t="shared" si="199"/>
        <v>51131414.967389531</v>
      </c>
      <c r="L947">
        <f t="shared" si="200"/>
        <v>0</v>
      </c>
      <c r="M947" s="120">
        <f t="shared" si="201"/>
        <v>88201918.365943789</v>
      </c>
      <c r="N947" s="129">
        <f t="shared" si="202"/>
        <v>2.6701600395974174E-9</v>
      </c>
      <c r="O947" s="188">
        <f t="shared" si="203"/>
        <v>60399040.81702809</v>
      </c>
      <c r="P947">
        <f t="shared" si="204"/>
        <v>0</v>
      </c>
      <c r="Q947" s="120">
        <f t="shared" ref="Q947:Q1010" si="207">$R$177</f>
        <v>78934292.516305223</v>
      </c>
      <c r="R947" s="129">
        <f t="shared" si="205"/>
        <v>2.6701600395974174E-9</v>
      </c>
    </row>
    <row r="948" spans="2:18" x14ac:dyDescent="0.3">
      <c r="B948" s="157">
        <v>771</v>
      </c>
      <c r="C948" s="170">
        <f t="shared" si="206"/>
        <v>91600000</v>
      </c>
      <c r="D948">
        <f t="shared" si="192"/>
        <v>2.616260930004368E-9</v>
      </c>
      <c r="E948" s="120">
        <f t="shared" si="193"/>
        <v>0</v>
      </c>
      <c r="F948">
        <f t="shared" si="194"/>
        <v>0</v>
      </c>
      <c r="G948" s="188">
        <f t="shared" si="195"/>
        <v>41863789.117750973</v>
      </c>
      <c r="H948">
        <f t="shared" si="196"/>
        <v>0</v>
      </c>
      <c r="I948" s="120">
        <f t="shared" si="197"/>
        <v>97469544.215582341</v>
      </c>
      <c r="J948" s="129">
        <f t="shared" si="198"/>
        <v>0</v>
      </c>
      <c r="K948" s="188">
        <f t="shared" si="199"/>
        <v>51131414.967389531</v>
      </c>
      <c r="L948">
        <f t="shared" si="200"/>
        <v>0</v>
      </c>
      <c r="M948" s="120">
        <f t="shared" si="201"/>
        <v>88201918.365943789</v>
      </c>
      <c r="N948" s="129">
        <f t="shared" si="202"/>
        <v>2.616260930004368E-9</v>
      </c>
      <c r="O948" s="188">
        <f t="shared" si="203"/>
        <v>60399040.81702809</v>
      </c>
      <c r="P948">
        <f t="shared" si="204"/>
        <v>0</v>
      </c>
      <c r="Q948" s="120">
        <f t="shared" si="207"/>
        <v>78934292.516305223</v>
      </c>
      <c r="R948" s="129">
        <f t="shared" si="205"/>
        <v>2.616260930004368E-9</v>
      </c>
    </row>
    <row r="949" spans="2:18" x14ac:dyDescent="0.3">
      <c r="B949" s="157">
        <v>772</v>
      </c>
      <c r="C949" s="170">
        <f t="shared" si="206"/>
        <v>91680000</v>
      </c>
      <c r="D949">
        <f t="shared" si="192"/>
        <v>2.5632588048494197E-9</v>
      </c>
      <c r="E949" s="120">
        <f t="shared" si="193"/>
        <v>0</v>
      </c>
      <c r="F949">
        <f t="shared" si="194"/>
        <v>0</v>
      </c>
      <c r="G949" s="188">
        <f t="shared" si="195"/>
        <v>41863789.117750973</v>
      </c>
      <c r="H949">
        <f t="shared" si="196"/>
        <v>0</v>
      </c>
      <c r="I949" s="120">
        <f t="shared" si="197"/>
        <v>97469544.215582341</v>
      </c>
      <c r="J949" s="129">
        <f t="shared" si="198"/>
        <v>0</v>
      </c>
      <c r="K949" s="188">
        <f t="shared" si="199"/>
        <v>51131414.967389531</v>
      </c>
      <c r="L949">
        <f t="shared" si="200"/>
        <v>0</v>
      </c>
      <c r="M949" s="120">
        <f t="shared" si="201"/>
        <v>88201918.365943789</v>
      </c>
      <c r="N949" s="129">
        <f t="shared" si="202"/>
        <v>2.5632588048494197E-9</v>
      </c>
      <c r="O949" s="188">
        <f t="shared" si="203"/>
        <v>60399040.81702809</v>
      </c>
      <c r="P949">
        <f t="shared" si="204"/>
        <v>0</v>
      </c>
      <c r="Q949" s="120">
        <f t="shared" si="207"/>
        <v>78934292.516305223</v>
      </c>
      <c r="R949" s="129">
        <f t="shared" si="205"/>
        <v>2.5632588048494197E-9</v>
      </c>
    </row>
    <row r="950" spans="2:18" x14ac:dyDescent="0.3">
      <c r="B950" s="157">
        <v>773</v>
      </c>
      <c r="C950" s="170">
        <f t="shared" si="206"/>
        <v>91760000</v>
      </c>
      <c r="D950">
        <f t="shared" si="192"/>
        <v>2.5111433109581569E-9</v>
      </c>
      <c r="E950" s="120">
        <f t="shared" si="193"/>
        <v>0</v>
      </c>
      <c r="F950">
        <f t="shared" si="194"/>
        <v>0</v>
      </c>
      <c r="G950" s="188">
        <f t="shared" si="195"/>
        <v>41863789.117750973</v>
      </c>
      <c r="H950">
        <f t="shared" si="196"/>
        <v>0</v>
      </c>
      <c r="I950" s="120">
        <f t="shared" si="197"/>
        <v>97469544.215582341</v>
      </c>
      <c r="J950" s="129">
        <f t="shared" si="198"/>
        <v>0</v>
      </c>
      <c r="K950" s="188">
        <f t="shared" si="199"/>
        <v>51131414.967389531</v>
      </c>
      <c r="L950">
        <f t="shared" si="200"/>
        <v>0</v>
      </c>
      <c r="M950" s="120">
        <f t="shared" si="201"/>
        <v>88201918.365943789</v>
      </c>
      <c r="N950" s="129">
        <f t="shared" si="202"/>
        <v>2.5111433109581569E-9</v>
      </c>
      <c r="O950" s="188">
        <f t="shared" si="203"/>
        <v>60399040.81702809</v>
      </c>
      <c r="P950">
        <f t="shared" si="204"/>
        <v>0</v>
      </c>
      <c r="Q950" s="120">
        <f t="shared" si="207"/>
        <v>78934292.516305223</v>
      </c>
      <c r="R950" s="129">
        <f t="shared" si="205"/>
        <v>2.5111433109581569E-9</v>
      </c>
    </row>
    <row r="951" spans="2:18" x14ac:dyDescent="0.3">
      <c r="B951" s="157">
        <v>774</v>
      </c>
      <c r="C951" s="170">
        <f t="shared" si="206"/>
        <v>91840000</v>
      </c>
      <c r="D951">
        <f t="shared" si="192"/>
        <v>2.459904109097357E-9</v>
      </c>
      <c r="E951" s="120">
        <f t="shared" si="193"/>
        <v>0</v>
      </c>
      <c r="F951">
        <f t="shared" si="194"/>
        <v>0</v>
      </c>
      <c r="G951" s="188">
        <f t="shared" si="195"/>
        <v>41863789.117750973</v>
      </c>
      <c r="H951">
        <f t="shared" si="196"/>
        <v>0</v>
      </c>
      <c r="I951" s="120">
        <f t="shared" si="197"/>
        <v>97469544.215582341</v>
      </c>
      <c r="J951" s="129">
        <f t="shared" si="198"/>
        <v>0</v>
      </c>
      <c r="K951" s="188">
        <f t="shared" si="199"/>
        <v>51131414.967389531</v>
      </c>
      <c r="L951">
        <f t="shared" si="200"/>
        <v>0</v>
      </c>
      <c r="M951" s="120">
        <f t="shared" si="201"/>
        <v>88201918.365943789</v>
      </c>
      <c r="N951" s="129">
        <f t="shared" si="202"/>
        <v>2.459904109097357E-9</v>
      </c>
      <c r="O951" s="188">
        <f t="shared" si="203"/>
        <v>60399040.81702809</v>
      </c>
      <c r="P951">
        <f t="shared" si="204"/>
        <v>0</v>
      </c>
      <c r="Q951" s="120">
        <f t="shared" si="207"/>
        <v>78934292.516305223</v>
      </c>
      <c r="R951" s="129">
        <f t="shared" si="205"/>
        <v>2.459904109097357E-9</v>
      </c>
    </row>
    <row r="952" spans="2:18" x14ac:dyDescent="0.3">
      <c r="B952" s="157">
        <v>775</v>
      </c>
      <c r="C952" s="170">
        <f t="shared" si="206"/>
        <v>91920000</v>
      </c>
      <c r="D952">
        <f t="shared" si="192"/>
        <v>2.4095308767416328E-9</v>
      </c>
      <c r="E952" s="120">
        <f t="shared" si="193"/>
        <v>0</v>
      </c>
      <c r="F952">
        <f t="shared" si="194"/>
        <v>0</v>
      </c>
      <c r="G952" s="188">
        <f t="shared" si="195"/>
        <v>41863789.117750973</v>
      </c>
      <c r="H952">
        <f t="shared" si="196"/>
        <v>0</v>
      </c>
      <c r="I952" s="120">
        <f t="shared" si="197"/>
        <v>97469544.215582341</v>
      </c>
      <c r="J952" s="129">
        <f t="shared" si="198"/>
        <v>0</v>
      </c>
      <c r="K952" s="188">
        <f t="shared" si="199"/>
        <v>51131414.967389531</v>
      </c>
      <c r="L952">
        <f t="shared" si="200"/>
        <v>0</v>
      </c>
      <c r="M952" s="120">
        <f t="shared" si="201"/>
        <v>88201918.365943789</v>
      </c>
      <c r="N952" s="129">
        <f t="shared" si="202"/>
        <v>2.4095308767416328E-9</v>
      </c>
      <c r="O952" s="188">
        <f t="shared" si="203"/>
        <v>60399040.81702809</v>
      </c>
      <c r="P952">
        <f t="shared" si="204"/>
        <v>0</v>
      </c>
      <c r="Q952" s="120">
        <f t="shared" si="207"/>
        <v>78934292.516305223</v>
      </c>
      <c r="R952" s="129">
        <f t="shared" si="205"/>
        <v>2.4095308767416328E-9</v>
      </c>
    </row>
    <row r="953" spans="2:18" x14ac:dyDescent="0.3">
      <c r="B953" s="157">
        <v>776</v>
      </c>
      <c r="C953" s="170">
        <f t="shared" si="206"/>
        <v>92000000</v>
      </c>
      <c r="D953">
        <f t="shared" si="192"/>
        <v>2.3600133107776044E-9</v>
      </c>
      <c r="E953" s="120">
        <f t="shared" si="193"/>
        <v>0</v>
      </c>
      <c r="F953">
        <f t="shared" si="194"/>
        <v>0</v>
      </c>
      <c r="G953" s="188">
        <f t="shared" si="195"/>
        <v>41863789.117750973</v>
      </c>
      <c r="H953">
        <f t="shared" si="196"/>
        <v>0</v>
      </c>
      <c r="I953" s="120">
        <f t="shared" si="197"/>
        <v>97469544.215582341</v>
      </c>
      <c r="J953" s="129">
        <f t="shared" si="198"/>
        <v>0</v>
      </c>
      <c r="K953" s="188">
        <f t="shared" si="199"/>
        <v>51131414.967389531</v>
      </c>
      <c r="L953">
        <f t="shared" si="200"/>
        <v>0</v>
      </c>
      <c r="M953" s="120">
        <f t="shared" si="201"/>
        <v>88201918.365943789</v>
      </c>
      <c r="N953" s="129">
        <f t="shared" si="202"/>
        <v>2.3600133107776044E-9</v>
      </c>
      <c r="O953" s="188">
        <f t="shared" si="203"/>
        <v>60399040.81702809</v>
      </c>
      <c r="P953">
        <f t="shared" si="204"/>
        <v>0</v>
      </c>
      <c r="Q953" s="120">
        <f t="shared" si="207"/>
        <v>78934292.516305223</v>
      </c>
      <c r="R953" s="129">
        <f t="shared" si="205"/>
        <v>2.3600133107776044E-9</v>
      </c>
    </row>
    <row r="954" spans="2:18" x14ac:dyDescent="0.3">
      <c r="B954" s="157">
        <v>777</v>
      </c>
      <c r="C954" s="170">
        <f t="shared" si="206"/>
        <v>92080000</v>
      </c>
      <c r="D954">
        <f t="shared" si="192"/>
        <v>2.3113411301455919E-9</v>
      </c>
      <c r="E954" s="120">
        <f t="shared" si="193"/>
        <v>0</v>
      </c>
      <c r="F954">
        <f t="shared" si="194"/>
        <v>0</v>
      </c>
      <c r="G954" s="188">
        <f t="shared" si="195"/>
        <v>41863789.117750973</v>
      </c>
      <c r="H954">
        <f t="shared" si="196"/>
        <v>0</v>
      </c>
      <c r="I954" s="120">
        <f t="shared" si="197"/>
        <v>97469544.215582341</v>
      </c>
      <c r="J954" s="129">
        <f t="shared" si="198"/>
        <v>0</v>
      </c>
      <c r="K954" s="188">
        <f t="shared" si="199"/>
        <v>51131414.967389531</v>
      </c>
      <c r="L954">
        <f t="shared" si="200"/>
        <v>0</v>
      </c>
      <c r="M954" s="120">
        <f t="shared" si="201"/>
        <v>88201918.365943789</v>
      </c>
      <c r="N954" s="129">
        <f t="shared" si="202"/>
        <v>2.3113411301455919E-9</v>
      </c>
      <c r="O954" s="188">
        <f t="shared" si="203"/>
        <v>60399040.81702809</v>
      </c>
      <c r="P954">
        <f t="shared" si="204"/>
        <v>0</v>
      </c>
      <c r="Q954" s="120">
        <f t="shared" si="207"/>
        <v>78934292.516305223</v>
      </c>
      <c r="R954" s="129">
        <f t="shared" si="205"/>
        <v>2.3113411301455919E-9</v>
      </c>
    </row>
    <row r="955" spans="2:18" x14ac:dyDescent="0.3">
      <c r="B955" s="157">
        <v>778</v>
      </c>
      <c r="C955" s="170">
        <f t="shared" si="206"/>
        <v>92160000</v>
      </c>
      <c r="D955">
        <f t="shared" si="192"/>
        <v>2.2635040784190331E-9</v>
      </c>
      <c r="E955" s="120">
        <f t="shared" si="193"/>
        <v>0</v>
      </c>
      <c r="F955">
        <f t="shared" si="194"/>
        <v>0</v>
      </c>
      <c r="G955" s="188">
        <f t="shared" si="195"/>
        <v>41863789.117750973</v>
      </c>
      <c r="H955">
        <f t="shared" si="196"/>
        <v>0</v>
      </c>
      <c r="I955" s="120">
        <f t="shared" si="197"/>
        <v>97469544.215582341</v>
      </c>
      <c r="J955" s="129">
        <f t="shared" si="198"/>
        <v>0</v>
      </c>
      <c r="K955" s="188">
        <f t="shared" si="199"/>
        <v>51131414.967389531</v>
      </c>
      <c r="L955">
        <f t="shared" si="200"/>
        <v>0</v>
      </c>
      <c r="M955" s="120">
        <f t="shared" si="201"/>
        <v>88201918.365943789</v>
      </c>
      <c r="N955" s="129">
        <f t="shared" si="202"/>
        <v>2.2635040784190331E-9</v>
      </c>
      <c r="O955" s="188">
        <f t="shared" si="203"/>
        <v>60399040.81702809</v>
      </c>
      <c r="P955">
        <f t="shared" si="204"/>
        <v>0</v>
      </c>
      <c r="Q955" s="120">
        <f t="shared" si="207"/>
        <v>78934292.516305223</v>
      </c>
      <c r="R955" s="129">
        <f t="shared" si="205"/>
        <v>2.2635040784190331E-9</v>
      </c>
    </row>
    <row r="956" spans="2:18" x14ac:dyDescent="0.3">
      <c r="B956" s="157">
        <v>779</v>
      </c>
      <c r="C956" s="170">
        <f t="shared" si="206"/>
        <v>92240000</v>
      </c>
      <c r="D956">
        <f t="shared" si="192"/>
        <v>2.2164919263216723E-9</v>
      </c>
      <c r="E956" s="120">
        <f t="shared" si="193"/>
        <v>0</v>
      </c>
      <c r="F956">
        <f t="shared" si="194"/>
        <v>0</v>
      </c>
      <c r="G956" s="188">
        <f t="shared" si="195"/>
        <v>41863789.117750973</v>
      </c>
      <c r="H956">
        <f t="shared" si="196"/>
        <v>0</v>
      </c>
      <c r="I956" s="120">
        <f t="shared" si="197"/>
        <v>97469544.215582341</v>
      </c>
      <c r="J956" s="129">
        <f t="shared" si="198"/>
        <v>0</v>
      </c>
      <c r="K956" s="188">
        <f t="shared" si="199"/>
        <v>51131414.967389531</v>
      </c>
      <c r="L956">
        <f t="shared" si="200"/>
        <v>0</v>
      </c>
      <c r="M956" s="120">
        <f t="shared" si="201"/>
        <v>88201918.365943789</v>
      </c>
      <c r="N956" s="129">
        <f t="shared" si="202"/>
        <v>2.2164919263216723E-9</v>
      </c>
      <c r="O956" s="188">
        <f t="shared" si="203"/>
        <v>60399040.81702809</v>
      </c>
      <c r="P956">
        <f t="shared" si="204"/>
        <v>0</v>
      </c>
      <c r="Q956" s="120">
        <f t="shared" si="207"/>
        <v>78934292.516305223</v>
      </c>
      <c r="R956" s="129">
        <f t="shared" si="205"/>
        <v>2.2164919263216723E-9</v>
      </c>
    </row>
    <row r="957" spans="2:18" x14ac:dyDescent="0.3">
      <c r="B957" s="157">
        <v>780</v>
      </c>
      <c r="C957" s="170">
        <f t="shared" si="206"/>
        <v>92320000</v>
      </c>
      <c r="D957">
        <f t="shared" si="192"/>
        <v>2.1702944741827759E-9</v>
      </c>
      <c r="E957" s="120">
        <f t="shared" si="193"/>
        <v>0</v>
      </c>
      <c r="F957">
        <f t="shared" si="194"/>
        <v>0</v>
      </c>
      <c r="G957" s="188">
        <f t="shared" si="195"/>
        <v>41863789.117750973</v>
      </c>
      <c r="H957">
        <f t="shared" si="196"/>
        <v>0</v>
      </c>
      <c r="I957" s="120">
        <f t="shared" si="197"/>
        <v>97469544.215582341</v>
      </c>
      <c r="J957" s="129">
        <f t="shared" si="198"/>
        <v>0</v>
      </c>
      <c r="K957" s="188">
        <f t="shared" si="199"/>
        <v>51131414.967389531</v>
      </c>
      <c r="L957">
        <f t="shared" si="200"/>
        <v>0</v>
      </c>
      <c r="M957" s="120">
        <f t="shared" si="201"/>
        <v>88201918.365943789</v>
      </c>
      <c r="N957" s="129">
        <f t="shared" si="202"/>
        <v>2.1702944741827759E-9</v>
      </c>
      <c r="O957" s="188">
        <f t="shared" si="203"/>
        <v>60399040.81702809</v>
      </c>
      <c r="P957">
        <f t="shared" si="204"/>
        <v>0</v>
      </c>
      <c r="Q957" s="120">
        <f t="shared" si="207"/>
        <v>78934292.516305223</v>
      </c>
      <c r="R957" s="129">
        <f t="shared" si="205"/>
        <v>2.1702944741827759E-9</v>
      </c>
    </row>
    <row r="958" spans="2:18" x14ac:dyDescent="0.3">
      <c r="B958" s="157">
        <v>781</v>
      </c>
      <c r="C958" s="170">
        <f t="shared" si="206"/>
        <v>92400000</v>
      </c>
      <c r="D958">
        <f t="shared" si="192"/>
        <v>2.1249015543304969E-9</v>
      </c>
      <c r="E958" s="120">
        <f t="shared" si="193"/>
        <v>0</v>
      </c>
      <c r="F958">
        <f t="shared" si="194"/>
        <v>0</v>
      </c>
      <c r="G958" s="188">
        <f t="shared" si="195"/>
        <v>41863789.117750973</v>
      </c>
      <c r="H958">
        <f t="shared" si="196"/>
        <v>0</v>
      </c>
      <c r="I958" s="120">
        <f t="shared" si="197"/>
        <v>97469544.215582341</v>
      </c>
      <c r="J958" s="129">
        <f t="shared" si="198"/>
        <v>0</v>
      </c>
      <c r="K958" s="188">
        <f t="shared" si="199"/>
        <v>51131414.967389531</v>
      </c>
      <c r="L958">
        <f t="shared" si="200"/>
        <v>0</v>
      </c>
      <c r="M958" s="120">
        <f t="shared" si="201"/>
        <v>88201918.365943789</v>
      </c>
      <c r="N958" s="129">
        <f t="shared" si="202"/>
        <v>2.1249015543304969E-9</v>
      </c>
      <c r="O958" s="188">
        <f t="shared" si="203"/>
        <v>60399040.81702809</v>
      </c>
      <c r="P958">
        <f t="shared" si="204"/>
        <v>0</v>
      </c>
      <c r="Q958" s="120">
        <f t="shared" si="207"/>
        <v>78934292.516305223</v>
      </c>
      <c r="R958" s="129">
        <f t="shared" si="205"/>
        <v>2.1249015543304969E-9</v>
      </c>
    </row>
    <row r="959" spans="2:18" x14ac:dyDescent="0.3">
      <c r="B959" s="157">
        <v>782</v>
      </c>
      <c r="C959" s="170">
        <f t="shared" si="206"/>
        <v>92480000</v>
      </c>
      <c r="D959">
        <f t="shared" si="192"/>
        <v>2.0803030334236757E-9</v>
      </c>
      <c r="E959" s="120">
        <f t="shared" si="193"/>
        <v>0</v>
      </c>
      <c r="F959">
        <f t="shared" si="194"/>
        <v>0</v>
      </c>
      <c r="G959" s="188">
        <f t="shared" si="195"/>
        <v>41863789.117750973</v>
      </c>
      <c r="H959">
        <f t="shared" si="196"/>
        <v>0</v>
      </c>
      <c r="I959" s="120">
        <f t="shared" si="197"/>
        <v>97469544.215582341</v>
      </c>
      <c r="J959" s="129">
        <f t="shared" si="198"/>
        <v>0</v>
      </c>
      <c r="K959" s="188">
        <f t="shared" si="199"/>
        <v>51131414.967389531</v>
      </c>
      <c r="L959">
        <f t="shared" si="200"/>
        <v>0</v>
      </c>
      <c r="M959" s="120">
        <f t="shared" si="201"/>
        <v>88201918.365943789</v>
      </c>
      <c r="N959" s="129">
        <f t="shared" si="202"/>
        <v>2.0803030334236757E-9</v>
      </c>
      <c r="O959" s="188">
        <f t="shared" si="203"/>
        <v>60399040.81702809</v>
      </c>
      <c r="P959">
        <f t="shared" si="204"/>
        <v>0</v>
      </c>
      <c r="Q959" s="120">
        <f t="shared" si="207"/>
        <v>78934292.516305223</v>
      </c>
      <c r="R959" s="129">
        <f t="shared" si="205"/>
        <v>2.0803030334236757E-9</v>
      </c>
    </row>
    <row r="960" spans="2:18" x14ac:dyDescent="0.3">
      <c r="B960" s="157">
        <v>783</v>
      </c>
      <c r="C960" s="170">
        <f t="shared" si="206"/>
        <v>92560000</v>
      </c>
      <c r="D960">
        <f t="shared" si="192"/>
        <v>2.0364888147222729E-9</v>
      </c>
      <c r="E960" s="120">
        <f t="shared" si="193"/>
        <v>0</v>
      </c>
      <c r="F960">
        <f t="shared" si="194"/>
        <v>0</v>
      </c>
      <c r="G960" s="188">
        <f t="shared" si="195"/>
        <v>41863789.117750973</v>
      </c>
      <c r="H960">
        <f t="shared" si="196"/>
        <v>0</v>
      </c>
      <c r="I960" s="120">
        <f t="shared" si="197"/>
        <v>97469544.215582341</v>
      </c>
      <c r="J960" s="129">
        <f t="shared" si="198"/>
        <v>0</v>
      </c>
      <c r="K960" s="188">
        <f t="shared" si="199"/>
        <v>51131414.967389531</v>
      </c>
      <c r="L960">
        <f t="shared" si="200"/>
        <v>0</v>
      </c>
      <c r="M960" s="120">
        <f t="shared" si="201"/>
        <v>88201918.365943789</v>
      </c>
      <c r="N960" s="129">
        <f t="shared" si="202"/>
        <v>2.0364888147222729E-9</v>
      </c>
      <c r="O960" s="188">
        <f t="shared" si="203"/>
        <v>60399040.81702809</v>
      </c>
      <c r="P960">
        <f t="shared" si="204"/>
        <v>0</v>
      </c>
      <c r="Q960" s="120">
        <f t="shared" si="207"/>
        <v>78934292.516305223</v>
      </c>
      <c r="R960" s="129">
        <f t="shared" si="205"/>
        <v>2.0364888147222729E-9</v>
      </c>
    </row>
    <row r="961" spans="2:18" x14ac:dyDescent="0.3">
      <c r="B961" s="157">
        <v>784</v>
      </c>
      <c r="C961" s="170">
        <f t="shared" si="206"/>
        <v>92640000</v>
      </c>
      <c r="D961">
        <f t="shared" si="192"/>
        <v>1.9934488402967727E-9</v>
      </c>
      <c r="E961" s="120">
        <f t="shared" si="193"/>
        <v>0</v>
      </c>
      <c r="F961">
        <f t="shared" si="194"/>
        <v>0</v>
      </c>
      <c r="G961" s="188">
        <f t="shared" si="195"/>
        <v>41863789.117750973</v>
      </c>
      <c r="H961">
        <f t="shared" si="196"/>
        <v>0</v>
      </c>
      <c r="I961" s="120">
        <f t="shared" si="197"/>
        <v>97469544.215582341</v>
      </c>
      <c r="J961" s="129">
        <f t="shared" si="198"/>
        <v>0</v>
      </c>
      <c r="K961" s="188">
        <f t="shared" si="199"/>
        <v>51131414.967389531</v>
      </c>
      <c r="L961">
        <f t="shared" si="200"/>
        <v>0</v>
      </c>
      <c r="M961" s="120">
        <f t="shared" si="201"/>
        <v>88201918.365943789</v>
      </c>
      <c r="N961" s="129">
        <f t="shared" si="202"/>
        <v>1.9934488402967727E-9</v>
      </c>
      <c r="O961" s="188">
        <f t="shared" si="203"/>
        <v>60399040.81702809</v>
      </c>
      <c r="P961">
        <f t="shared" si="204"/>
        <v>0</v>
      </c>
      <c r="Q961" s="120">
        <f t="shared" si="207"/>
        <v>78934292.516305223</v>
      </c>
      <c r="R961" s="129">
        <f t="shared" si="205"/>
        <v>1.9934488402967727E-9</v>
      </c>
    </row>
    <row r="962" spans="2:18" x14ac:dyDescent="0.3">
      <c r="B962" s="157">
        <v>785</v>
      </c>
      <c r="C962" s="170">
        <f t="shared" si="206"/>
        <v>92720000</v>
      </c>
      <c r="D962">
        <f t="shared" si="192"/>
        <v>1.9511730931767933E-9</v>
      </c>
      <c r="E962" s="120">
        <f t="shared" si="193"/>
        <v>0</v>
      </c>
      <c r="F962">
        <f t="shared" si="194"/>
        <v>0</v>
      </c>
      <c r="G962" s="188">
        <f t="shared" si="195"/>
        <v>41863789.117750973</v>
      </c>
      <c r="H962">
        <f t="shared" si="196"/>
        <v>0</v>
      </c>
      <c r="I962" s="120">
        <f t="shared" si="197"/>
        <v>97469544.215582341</v>
      </c>
      <c r="J962" s="129">
        <f t="shared" si="198"/>
        <v>0</v>
      </c>
      <c r="K962" s="188">
        <f t="shared" si="199"/>
        <v>51131414.967389531</v>
      </c>
      <c r="L962">
        <f t="shared" si="200"/>
        <v>0</v>
      </c>
      <c r="M962" s="120">
        <f t="shared" si="201"/>
        <v>88201918.365943789</v>
      </c>
      <c r="N962" s="129">
        <f t="shared" si="202"/>
        <v>1.9511730931767933E-9</v>
      </c>
      <c r="O962" s="188">
        <f t="shared" si="203"/>
        <v>60399040.81702809</v>
      </c>
      <c r="P962">
        <f t="shared" si="204"/>
        <v>0</v>
      </c>
      <c r="Q962" s="120">
        <f t="shared" si="207"/>
        <v>78934292.516305223</v>
      </c>
      <c r="R962" s="129">
        <f t="shared" si="205"/>
        <v>1.9511730931767933E-9</v>
      </c>
    </row>
    <row r="963" spans="2:18" x14ac:dyDescent="0.3">
      <c r="B963" s="157">
        <v>786</v>
      </c>
      <c r="C963" s="170">
        <f t="shared" si="206"/>
        <v>92800000</v>
      </c>
      <c r="D963">
        <f t="shared" si="192"/>
        <v>1.9096515994393035E-9</v>
      </c>
      <c r="E963" s="120">
        <f t="shared" si="193"/>
        <v>0</v>
      </c>
      <c r="F963">
        <f t="shared" si="194"/>
        <v>0</v>
      </c>
      <c r="G963" s="188">
        <f t="shared" si="195"/>
        <v>41863789.117750973</v>
      </c>
      <c r="H963">
        <f t="shared" si="196"/>
        <v>0</v>
      </c>
      <c r="I963" s="120">
        <f t="shared" si="197"/>
        <v>97469544.215582341</v>
      </c>
      <c r="J963" s="129">
        <f t="shared" si="198"/>
        <v>0</v>
      </c>
      <c r="K963" s="188">
        <f t="shared" si="199"/>
        <v>51131414.967389531</v>
      </c>
      <c r="L963">
        <f t="shared" si="200"/>
        <v>0</v>
      </c>
      <c r="M963" s="120">
        <f t="shared" si="201"/>
        <v>88201918.365943789</v>
      </c>
      <c r="N963" s="129">
        <f t="shared" si="202"/>
        <v>1.9096515994393035E-9</v>
      </c>
      <c r="O963" s="188">
        <f t="shared" si="203"/>
        <v>60399040.81702809</v>
      </c>
      <c r="P963">
        <f t="shared" si="204"/>
        <v>0</v>
      </c>
      <c r="Q963" s="120">
        <f t="shared" si="207"/>
        <v>78934292.516305223</v>
      </c>
      <c r="R963" s="129">
        <f t="shared" si="205"/>
        <v>1.9096515994393035E-9</v>
      </c>
    </row>
    <row r="964" spans="2:18" x14ac:dyDescent="0.3">
      <c r="B964" s="157">
        <v>787</v>
      </c>
      <c r="C964" s="170">
        <f t="shared" si="206"/>
        <v>92880000</v>
      </c>
      <c r="D964">
        <f t="shared" si="192"/>
        <v>1.8688744302367379E-9</v>
      </c>
      <c r="E964" s="120">
        <f t="shared" si="193"/>
        <v>0</v>
      </c>
      <c r="F964">
        <f t="shared" si="194"/>
        <v>0</v>
      </c>
      <c r="G964" s="188">
        <f t="shared" si="195"/>
        <v>41863789.117750973</v>
      </c>
      <c r="H964">
        <f t="shared" si="196"/>
        <v>0</v>
      </c>
      <c r="I964" s="120">
        <f t="shared" si="197"/>
        <v>97469544.215582341</v>
      </c>
      <c r="J964" s="129">
        <f t="shared" si="198"/>
        <v>0</v>
      </c>
      <c r="K964" s="188">
        <f t="shared" si="199"/>
        <v>51131414.967389531</v>
      </c>
      <c r="L964">
        <f t="shared" si="200"/>
        <v>0</v>
      </c>
      <c r="M964" s="120">
        <f t="shared" si="201"/>
        <v>88201918.365943789</v>
      </c>
      <c r="N964" s="129">
        <f t="shared" si="202"/>
        <v>1.8688744302367379E-9</v>
      </c>
      <c r="O964" s="188">
        <f t="shared" si="203"/>
        <v>60399040.81702809</v>
      </c>
      <c r="P964">
        <f t="shared" si="204"/>
        <v>0</v>
      </c>
      <c r="Q964" s="120">
        <f t="shared" si="207"/>
        <v>78934292.516305223</v>
      </c>
      <c r="R964" s="129">
        <f t="shared" si="205"/>
        <v>1.8688744302367379E-9</v>
      </c>
    </row>
    <row r="965" spans="2:18" x14ac:dyDescent="0.3">
      <c r="B965" s="157">
        <v>788</v>
      </c>
      <c r="C965" s="170">
        <f t="shared" si="206"/>
        <v>92960000</v>
      </c>
      <c r="D965">
        <f t="shared" si="192"/>
        <v>1.8288317037654354E-9</v>
      </c>
      <c r="E965" s="120">
        <f t="shared" si="193"/>
        <v>0</v>
      </c>
      <c r="F965">
        <f t="shared" si="194"/>
        <v>0</v>
      </c>
      <c r="G965" s="188">
        <f t="shared" si="195"/>
        <v>41863789.117750973</v>
      </c>
      <c r="H965">
        <f t="shared" si="196"/>
        <v>0</v>
      </c>
      <c r="I965" s="120">
        <f t="shared" si="197"/>
        <v>97469544.215582341</v>
      </c>
      <c r="J965" s="129">
        <f t="shared" si="198"/>
        <v>0</v>
      </c>
      <c r="K965" s="188">
        <f t="shared" si="199"/>
        <v>51131414.967389531</v>
      </c>
      <c r="L965">
        <f t="shared" si="200"/>
        <v>0</v>
      </c>
      <c r="M965" s="120">
        <f t="shared" si="201"/>
        <v>88201918.365943789</v>
      </c>
      <c r="N965" s="129">
        <f t="shared" si="202"/>
        <v>1.8288317037654354E-9</v>
      </c>
      <c r="O965" s="188">
        <f t="shared" si="203"/>
        <v>60399040.81702809</v>
      </c>
      <c r="P965">
        <f t="shared" si="204"/>
        <v>0</v>
      </c>
      <c r="Q965" s="120">
        <f t="shared" si="207"/>
        <v>78934292.516305223</v>
      </c>
      <c r="R965" s="129">
        <f t="shared" si="205"/>
        <v>1.8288317037654354E-9</v>
      </c>
    </row>
    <row r="966" spans="2:18" x14ac:dyDescent="0.3">
      <c r="B966" s="157">
        <v>789</v>
      </c>
      <c r="C966" s="170">
        <f t="shared" si="206"/>
        <v>93040000</v>
      </c>
      <c r="D966">
        <f t="shared" si="192"/>
        <v>1.7895135871747568E-9</v>
      </c>
      <c r="E966" s="120">
        <f t="shared" si="193"/>
        <v>0</v>
      </c>
      <c r="F966">
        <f t="shared" si="194"/>
        <v>0</v>
      </c>
      <c r="G966" s="188">
        <f t="shared" si="195"/>
        <v>41863789.117750973</v>
      </c>
      <c r="H966">
        <f t="shared" si="196"/>
        <v>0</v>
      </c>
      <c r="I966" s="120">
        <f t="shared" si="197"/>
        <v>97469544.215582341</v>
      </c>
      <c r="J966" s="129">
        <f t="shared" si="198"/>
        <v>0</v>
      </c>
      <c r="K966" s="188">
        <f t="shared" si="199"/>
        <v>51131414.967389531</v>
      </c>
      <c r="L966">
        <f t="shared" si="200"/>
        <v>0</v>
      </c>
      <c r="M966" s="120">
        <f t="shared" si="201"/>
        <v>88201918.365943789</v>
      </c>
      <c r="N966" s="129">
        <f t="shared" si="202"/>
        <v>1.7895135871747568E-9</v>
      </c>
      <c r="O966" s="188">
        <f t="shared" si="203"/>
        <v>60399040.81702809</v>
      </c>
      <c r="P966">
        <f t="shared" si="204"/>
        <v>0</v>
      </c>
      <c r="Q966" s="120">
        <f t="shared" si="207"/>
        <v>78934292.516305223</v>
      </c>
      <c r="R966" s="129">
        <f t="shared" si="205"/>
        <v>1.7895135871747568E-9</v>
      </c>
    </row>
    <row r="967" spans="2:18" x14ac:dyDescent="0.3">
      <c r="B967" s="157">
        <v>790</v>
      </c>
      <c r="C967" s="170">
        <f t="shared" si="206"/>
        <v>93120000</v>
      </c>
      <c r="D967">
        <f t="shared" si="192"/>
        <v>1.7509102984173582E-9</v>
      </c>
      <c r="E967" s="120">
        <f t="shared" si="193"/>
        <v>0</v>
      </c>
      <c r="F967">
        <f t="shared" si="194"/>
        <v>0</v>
      </c>
      <c r="G967" s="188">
        <f t="shared" si="195"/>
        <v>41863789.117750973</v>
      </c>
      <c r="H967">
        <f t="shared" si="196"/>
        <v>0</v>
      </c>
      <c r="I967" s="120">
        <f t="shared" si="197"/>
        <v>97469544.215582341</v>
      </c>
      <c r="J967" s="129">
        <f t="shared" si="198"/>
        <v>0</v>
      </c>
      <c r="K967" s="188">
        <f t="shared" si="199"/>
        <v>51131414.967389531</v>
      </c>
      <c r="L967">
        <f t="shared" si="200"/>
        <v>0</v>
      </c>
      <c r="M967" s="120">
        <f t="shared" si="201"/>
        <v>88201918.365943789</v>
      </c>
      <c r="N967" s="129">
        <f t="shared" si="202"/>
        <v>1.7509102984173582E-9</v>
      </c>
      <c r="O967" s="188">
        <f t="shared" si="203"/>
        <v>60399040.81702809</v>
      </c>
      <c r="P967">
        <f t="shared" si="204"/>
        <v>0</v>
      </c>
      <c r="Q967" s="120">
        <f t="shared" si="207"/>
        <v>78934292.516305223</v>
      </c>
      <c r="R967" s="129">
        <f t="shared" si="205"/>
        <v>1.7509102984173582E-9</v>
      </c>
    </row>
    <row r="968" spans="2:18" x14ac:dyDescent="0.3">
      <c r="B968" s="157">
        <v>791</v>
      </c>
      <c r="C968" s="170">
        <f t="shared" si="206"/>
        <v>93200000</v>
      </c>
      <c r="D968">
        <f t="shared" si="192"/>
        <v>1.7130121080409906E-9</v>
      </c>
      <c r="E968" s="120">
        <f t="shared" si="193"/>
        <v>0</v>
      </c>
      <c r="F968">
        <f t="shared" si="194"/>
        <v>0</v>
      </c>
      <c r="G968" s="188">
        <f t="shared" si="195"/>
        <v>41863789.117750973</v>
      </c>
      <c r="H968">
        <f t="shared" si="196"/>
        <v>0</v>
      </c>
      <c r="I968" s="120">
        <f t="shared" si="197"/>
        <v>97469544.215582341</v>
      </c>
      <c r="J968" s="129">
        <f t="shared" si="198"/>
        <v>0</v>
      </c>
      <c r="K968" s="188">
        <f t="shared" si="199"/>
        <v>51131414.967389531</v>
      </c>
      <c r="L968">
        <f t="shared" si="200"/>
        <v>0</v>
      </c>
      <c r="M968" s="120">
        <f t="shared" si="201"/>
        <v>88201918.365943789</v>
      </c>
      <c r="N968" s="129">
        <f t="shared" si="202"/>
        <v>1.7130121080409906E-9</v>
      </c>
      <c r="O968" s="188">
        <f t="shared" si="203"/>
        <v>60399040.81702809</v>
      </c>
      <c r="P968">
        <f t="shared" si="204"/>
        <v>0</v>
      </c>
      <c r="Q968" s="120">
        <f t="shared" si="207"/>
        <v>78934292.516305223</v>
      </c>
      <c r="R968" s="129">
        <f t="shared" si="205"/>
        <v>1.7130121080409906E-9</v>
      </c>
    </row>
    <row r="969" spans="2:18" x14ac:dyDescent="0.3">
      <c r="B969" s="157">
        <v>792</v>
      </c>
      <c r="C969" s="170">
        <f t="shared" si="206"/>
        <v>93280000</v>
      </c>
      <c r="D969">
        <f t="shared" si="192"/>
        <v>1.6758093409223756E-9</v>
      </c>
      <c r="E969" s="120">
        <f t="shared" si="193"/>
        <v>0</v>
      </c>
      <c r="F969">
        <f t="shared" si="194"/>
        <v>0</v>
      </c>
      <c r="G969" s="188">
        <f t="shared" si="195"/>
        <v>41863789.117750973</v>
      </c>
      <c r="H969">
        <f t="shared" si="196"/>
        <v>0</v>
      </c>
      <c r="I969" s="120">
        <f t="shared" si="197"/>
        <v>97469544.215582341</v>
      </c>
      <c r="J969" s="129">
        <f t="shared" si="198"/>
        <v>0</v>
      </c>
      <c r="K969" s="188">
        <f t="shared" si="199"/>
        <v>51131414.967389531</v>
      </c>
      <c r="L969">
        <f t="shared" si="200"/>
        <v>0</v>
      </c>
      <c r="M969" s="120">
        <f t="shared" si="201"/>
        <v>88201918.365943789</v>
      </c>
      <c r="N969" s="129">
        <f t="shared" si="202"/>
        <v>1.6758093409223756E-9</v>
      </c>
      <c r="O969" s="188">
        <f t="shared" si="203"/>
        <v>60399040.81702809</v>
      </c>
      <c r="P969">
        <f t="shared" si="204"/>
        <v>0</v>
      </c>
      <c r="Q969" s="120">
        <f t="shared" si="207"/>
        <v>78934292.516305223</v>
      </c>
      <c r="R969" s="129">
        <f t="shared" si="205"/>
        <v>1.6758093409223756E-9</v>
      </c>
    </row>
    <row r="970" spans="2:18" x14ac:dyDescent="0.3">
      <c r="B970" s="157">
        <v>793</v>
      </c>
      <c r="C970" s="170">
        <f t="shared" si="206"/>
        <v>93360000</v>
      </c>
      <c r="D970">
        <f t="shared" si="192"/>
        <v>1.6392923779435524E-9</v>
      </c>
      <c r="E970" s="120">
        <f t="shared" si="193"/>
        <v>0</v>
      </c>
      <c r="F970">
        <f t="shared" si="194"/>
        <v>0</v>
      </c>
      <c r="G970" s="188">
        <f t="shared" si="195"/>
        <v>41863789.117750973</v>
      </c>
      <c r="H970">
        <f t="shared" si="196"/>
        <v>0</v>
      </c>
      <c r="I970" s="120">
        <f t="shared" si="197"/>
        <v>97469544.215582341</v>
      </c>
      <c r="J970" s="129">
        <f t="shared" si="198"/>
        <v>0</v>
      </c>
      <c r="K970" s="188">
        <f t="shared" si="199"/>
        <v>51131414.967389531</v>
      </c>
      <c r="L970">
        <f t="shared" si="200"/>
        <v>0</v>
      </c>
      <c r="M970" s="120">
        <f t="shared" si="201"/>
        <v>88201918.365943789</v>
      </c>
      <c r="N970" s="129">
        <f t="shared" si="202"/>
        <v>1.6392923779435524E-9</v>
      </c>
      <c r="O970" s="188">
        <f t="shared" si="203"/>
        <v>60399040.81702809</v>
      </c>
      <c r="P970">
        <f t="shared" si="204"/>
        <v>0</v>
      </c>
      <c r="Q970" s="120">
        <f t="shared" si="207"/>
        <v>78934292.516305223</v>
      </c>
      <c r="R970" s="129">
        <f t="shared" si="205"/>
        <v>1.6392923779435524E-9</v>
      </c>
    </row>
    <row r="971" spans="2:18" x14ac:dyDescent="0.3">
      <c r="B971" s="157">
        <v>794</v>
      </c>
      <c r="C971" s="170">
        <f t="shared" si="206"/>
        <v>93440000</v>
      </c>
      <c r="D971">
        <f t="shared" si="192"/>
        <v>1.6034516576112796E-9</v>
      </c>
      <c r="E971" s="120">
        <f t="shared" si="193"/>
        <v>0</v>
      </c>
      <c r="F971">
        <f t="shared" si="194"/>
        <v>0</v>
      </c>
      <c r="G971" s="188">
        <f t="shared" si="195"/>
        <v>41863789.117750973</v>
      </c>
      <c r="H971">
        <f t="shared" si="196"/>
        <v>0</v>
      </c>
      <c r="I971" s="120">
        <f t="shared" si="197"/>
        <v>97469544.215582341</v>
      </c>
      <c r="J971" s="129">
        <f t="shared" si="198"/>
        <v>0</v>
      </c>
      <c r="K971" s="188">
        <f t="shared" si="199"/>
        <v>51131414.967389531</v>
      </c>
      <c r="L971">
        <f t="shared" si="200"/>
        <v>0</v>
      </c>
      <c r="M971" s="120">
        <f t="shared" si="201"/>
        <v>88201918.365943789</v>
      </c>
      <c r="N971" s="129">
        <f t="shared" si="202"/>
        <v>1.6034516576112796E-9</v>
      </c>
      <c r="O971" s="188">
        <f t="shared" si="203"/>
        <v>60399040.81702809</v>
      </c>
      <c r="P971">
        <f t="shared" si="204"/>
        <v>0</v>
      </c>
      <c r="Q971" s="120">
        <f t="shared" si="207"/>
        <v>78934292.516305223</v>
      </c>
      <c r="R971" s="129">
        <f t="shared" si="205"/>
        <v>1.6034516576112796E-9</v>
      </c>
    </row>
    <row r="972" spans="2:18" x14ac:dyDescent="0.3">
      <c r="B972" s="157">
        <v>795</v>
      </c>
      <c r="C972" s="170">
        <f t="shared" si="206"/>
        <v>93520000</v>
      </c>
      <c r="D972">
        <f t="shared" si="192"/>
        <v>1.5682776776199442E-9</v>
      </c>
      <c r="E972" s="120">
        <f t="shared" si="193"/>
        <v>0</v>
      </c>
      <c r="F972">
        <f t="shared" si="194"/>
        <v>0</v>
      </c>
      <c r="G972" s="188">
        <f t="shared" si="195"/>
        <v>41863789.117750973</v>
      </c>
      <c r="H972">
        <f t="shared" si="196"/>
        <v>0</v>
      </c>
      <c r="I972" s="120">
        <f t="shared" si="197"/>
        <v>97469544.215582341</v>
      </c>
      <c r="J972" s="129">
        <f t="shared" si="198"/>
        <v>0</v>
      </c>
      <c r="K972" s="188">
        <f t="shared" si="199"/>
        <v>51131414.967389531</v>
      </c>
      <c r="L972">
        <f t="shared" si="200"/>
        <v>0</v>
      </c>
      <c r="M972" s="120">
        <f t="shared" si="201"/>
        <v>88201918.365943789</v>
      </c>
      <c r="N972" s="129">
        <f t="shared" si="202"/>
        <v>1.5682776776199442E-9</v>
      </c>
      <c r="O972" s="188">
        <f t="shared" si="203"/>
        <v>60399040.81702809</v>
      </c>
      <c r="P972">
        <f t="shared" si="204"/>
        <v>0</v>
      </c>
      <c r="Q972" s="120">
        <f t="shared" si="207"/>
        <v>78934292.516305223</v>
      </c>
      <c r="R972" s="129">
        <f t="shared" si="205"/>
        <v>1.5682776776199442E-9</v>
      </c>
    </row>
    <row r="973" spans="2:18" x14ac:dyDescent="0.3">
      <c r="B973" s="157">
        <v>796</v>
      </c>
      <c r="C973" s="170">
        <f t="shared" si="206"/>
        <v>93600000</v>
      </c>
      <c r="D973">
        <f t="shared" si="192"/>
        <v>1.5337609963585801E-9</v>
      </c>
      <c r="E973" s="120">
        <f t="shared" si="193"/>
        <v>0</v>
      </c>
      <c r="F973">
        <f t="shared" si="194"/>
        <v>0</v>
      </c>
      <c r="G973" s="188">
        <f t="shared" si="195"/>
        <v>41863789.117750973</v>
      </c>
      <c r="H973">
        <f t="shared" si="196"/>
        <v>0</v>
      </c>
      <c r="I973" s="120">
        <f t="shared" si="197"/>
        <v>97469544.215582341</v>
      </c>
      <c r="J973" s="129">
        <f t="shared" si="198"/>
        <v>0</v>
      </c>
      <c r="K973" s="188">
        <f t="shared" si="199"/>
        <v>51131414.967389531</v>
      </c>
      <c r="L973">
        <f t="shared" si="200"/>
        <v>0</v>
      </c>
      <c r="M973" s="120">
        <f t="shared" si="201"/>
        <v>88201918.365943789</v>
      </c>
      <c r="N973" s="129">
        <f t="shared" si="202"/>
        <v>1.5337609963585801E-9</v>
      </c>
      <c r="O973" s="188">
        <f t="shared" si="203"/>
        <v>60399040.81702809</v>
      </c>
      <c r="P973">
        <f t="shared" si="204"/>
        <v>0</v>
      </c>
      <c r="Q973" s="120">
        <f t="shared" si="207"/>
        <v>78934292.516305223</v>
      </c>
      <c r="R973" s="129">
        <f t="shared" si="205"/>
        <v>1.5337609963585801E-9</v>
      </c>
    </row>
    <row r="974" spans="2:18" x14ac:dyDescent="0.3">
      <c r="B974" s="157">
        <v>797</v>
      </c>
      <c r="C974" s="170">
        <f t="shared" si="206"/>
        <v>93680000</v>
      </c>
      <c r="D974">
        <f t="shared" si="192"/>
        <v>1.4998922343624872E-9</v>
      </c>
      <c r="E974" s="120">
        <f t="shared" si="193"/>
        <v>0</v>
      </c>
      <c r="F974">
        <f t="shared" si="194"/>
        <v>0</v>
      </c>
      <c r="G974" s="188">
        <f t="shared" si="195"/>
        <v>41863789.117750973</v>
      </c>
      <c r="H974">
        <f t="shared" si="196"/>
        <v>0</v>
      </c>
      <c r="I974" s="120">
        <f t="shared" si="197"/>
        <v>97469544.215582341</v>
      </c>
      <c r="J974" s="129">
        <f t="shared" si="198"/>
        <v>0</v>
      </c>
      <c r="K974" s="188">
        <f t="shared" si="199"/>
        <v>51131414.967389531</v>
      </c>
      <c r="L974">
        <f t="shared" si="200"/>
        <v>0</v>
      </c>
      <c r="M974" s="120">
        <f t="shared" si="201"/>
        <v>88201918.365943789</v>
      </c>
      <c r="N974" s="129">
        <f t="shared" si="202"/>
        <v>1.4998922343624872E-9</v>
      </c>
      <c r="O974" s="188">
        <f t="shared" si="203"/>
        <v>60399040.81702809</v>
      </c>
      <c r="P974">
        <f t="shared" si="204"/>
        <v>0</v>
      </c>
      <c r="Q974" s="120">
        <f t="shared" si="207"/>
        <v>78934292.516305223</v>
      </c>
      <c r="R974" s="129">
        <f t="shared" si="205"/>
        <v>1.4998922343624872E-9</v>
      </c>
    </row>
    <row r="975" spans="2:18" x14ac:dyDescent="0.3">
      <c r="B975" s="157">
        <v>798</v>
      </c>
      <c r="C975" s="170">
        <f t="shared" si="206"/>
        <v>93760000</v>
      </c>
      <c r="D975">
        <f t="shared" si="192"/>
        <v>1.4666620757100922E-9</v>
      </c>
      <c r="E975" s="120">
        <f t="shared" si="193"/>
        <v>0</v>
      </c>
      <c r="F975">
        <f t="shared" si="194"/>
        <v>0</v>
      </c>
      <c r="G975" s="188">
        <f t="shared" si="195"/>
        <v>41863789.117750973</v>
      </c>
      <c r="H975">
        <f t="shared" si="196"/>
        <v>0</v>
      </c>
      <c r="I975" s="120">
        <f t="shared" si="197"/>
        <v>97469544.215582341</v>
      </c>
      <c r="J975" s="129">
        <f t="shared" si="198"/>
        <v>0</v>
      </c>
      <c r="K975" s="188">
        <f t="shared" si="199"/>
        <v>51131414.967389531</v>
      </c>
      <c r="L975">
        <f t="shared" si="200"/>
        <v>0</v>
      </c>
      <c r="M975" s="120">
        <f t="shared" si="201"/>
        <v>88201918.365943789</v>
      </c>
      <c r="N975" s="129">
        <f t="shared" si="202"/>
        <v>1.4666620757100922E-9</v>
      </c>
      <c r="O975" s="188">
        <f t="shared" si="203"/>
        <v>60399040.81702809</v>
      </c>
      <c r="P975">
        <f t="shared" si="204"/>
        <v>0</v>
      </c>
      <c r="Q975" s="120">
        <f t="shared" si="207"/>
        <v>78934292.516305223</v>
      </c>
      <c r="R975" s="129">
        <f t="shared" si="205"/>
        <v>1.4666620757100922E-9</v>
      </c>
    </row>
    <row r="976" spans="2:18" x14ac:dyDescent="0.3">
      <c r="B976" s="157">
        <v>799</v>
      </c>
      <c r="C976" s="170">
        <f t="shared" si="206"/>
        <v>93840000</v>
      </c>
      <c r="D976">
        <f t="shared" si="192"/>
        <v>1.4340612693655717E-9</v>
      </c>
      <c r="E976" s="120">
        <f t="shared" si="193"/>
        <v>0</v>
      </c>
      <c r="F976">
        <f t="shared" si="194"/>
        <v>0</v>
      </c>
      <c r="G976" s="188">
        <f t="shared" si="195"/>
        <v>41863789.117750973</v>
      </c>
      <c r="H976">
        <f t="shared" si="196"/>
        <v>0</v>
      </c>
      <c r="I976" s="120">
        <f t="shared" si="197"/>
        <v>97469544.215582341</v>
      </c>
      <c r="J976" s="129">
        <f t="shared" si="198"/>
        <v>0</v>
      </c>
      <c r="K976" s="188">
        <f t="shared" si="199"/>
        <v>51131414.967389531</v>
      </c>
      <c r="L976">
        <f t="shared" si="200"/>
        <v>0</v>
      </c>
      <c r="M976" s="120">
        <f t="shared" si="201"/>
        <v>88201918.365943789</v>
      </c>
      <c r="N976" s="129">
        <f t="shared" si="202"/>
        <v>1.4340612693655717E-9</v>
      </c>
      <c r="O976" s="188">
        <f t="shared" si="203"/>
        <v>60399040.81702809</v>
      </c>
      <c r="P976">
        <f t="shared" si="204"/>
        <v>0</v>
      </c>
      <c r="Q976" s="120">
        <f t="shared" si="207"/>
        <v>78934292.516305223</v>
      </c>
      <c r="R976" s="129">
        <f t="shared" si="205"/>
        <v>1.4340612693655717E-9</v>
      </c>
    </row>
    <row r="977" spans="2:18" x14ac:dyDescent="0.3">
      <c r="B977" s="157">
        <v>800</v>
      </c>
      <c r="C977" s="170">
        <f t="shared" si="206"/>
        <v>93920000</v>
      </c>
      <c r="D977">
        <f t="shared" si="192"/>
        <v>1.4020806304679074E-9</v>
      </c>
      <c r="E977" s="120">
        <f t="shared" si="193"/>
        <v>0</v>
      </c>
      <c r="F977">
        <f t="shared" si="194"/>
        <v>0</v>
      </c>
      <c r="G977" s="188">
        <f t="shared" si="195"/>
        <v>41863789.117750973</v>
      </c>
      <c r="H977">
        <f t="shared" si="196"/>
        <v>0</v>
      </c>
      <c r="I977" s="120">
        <f t="shared" si="197"/>
        <v>97469544.215582341</v>
      </c>
      <c r="J977" s="129">
        <f t="shared" si="198"/>
        <v>0</v>
      </c>
      <c r="K977" s="188">
        <f t="shared" si="199"/>
        <v>51131414.967389531</v>
      </c>
      <c r="L977">
        <f t="shared" si="200"/>
        <v>0</v>
      </c>
      <c r="M977" s="120">
        <f t="shared" si="201"/>
        <v>88201918.365943789</v>
      </c>
      <c r="N977" s="129">
        <f t="shared" si="202"/>
        <v>1.4020806304679074E-9</v>
      </c>
      <c r="O977" s="188">
        <f t="shared" si="203"/>
        <v>60399040.81702809</v>
      </c>
      <c r="P977">
        <f t="shared" si="204"/>
        <v>0</v>
      </c>
      <c r="Q977" s="120">
        <f t="shared" si="207"/>
        <v>78934292.516305223</v>
      </c>
      <c r="R977" s="129">
        <f t="shared" si="205"/>
        <v>1.4020806304679074E-9</v>
      </c>
    </row>
    <row r="978" spans="2:18" x14ac:dyDescent="0.3">
      <c r="B978" s="157">
        <v>801</v>
      </c>
      <c r="C978" s="170">
        <f t="shared" si="206"/>
        <v>94000000</v>
      </c>
      <c r="D978">
        <f t="shared" si="192"/>
        <v>1.3707110415669229E-9</v>
      </c>
      <c r="E978" s="120">
        <f t="shared" si="193"/>
        <v>0</v>
      </c>
      <c r="F978">
        <f t="shared" si="194"/>
        <v>0</v>
      </c>
      <c r="G978" s="188">
        <f t="shared" si="195"/>
        <v>41863789.117750973</v>
      </c>
      <c r="H978">
        <f t="shared" si="196"/>
        <v>0</v>
      </c>
      <c r="I978" s="120">
        <f t="shared" si="197"/>
        <v>97469544.215582341</v>
      </c>
      <c r="J978" s="129">
        <f t="shared" si="198"/>
        <v>0</v>
      </c>
      <c r="K978" s="188">
        <f t="shared" si="199"/>
        <v>51131414.967389531</v>
      </c>
      <c r="L978">
        <f t="shared" si="200"/>
        <v>0</v>
      </c>
      <c r="M978" s="120">
        <f t="shared" si="201"/>
        <v>88201918.365943789</v>
      </c>
      <c r="N978" s="129">
        <f t="shared" si="202"/>
        <v>1.3707110415669229E-9</v>
      </c>
      <c r="O978" s="188">
        <f t="shared" si="203"/>
        <v>60399040.81702809</v>
      </c>
      <c r="P978">
        <f t="shared" si="204"/>
        <v>0</v>
      </c>
      <c r="Q978" s="120">
        <f t="shared" si="207"/>
        <v>78934292.516305223</v>
      </c>
      <c r="R978" s="129">
        <f t="shared" si="205"/>
        <v>1.3707110415669229E-9</v>
      </c>
    </row>
    <row r="979" spans="2:18" x14ac:dyDescent="0.3">
      <c r="B979" s="157">
        <v>802</v>
      </c>
      <c r="C979" s="170">
        <f t="shared" si="206"/>
        <v>94080000</v>
      </c>
      <c r="D979">
        <f t="shared" si="192"/>
        <v>1.3399434538070035E-9</v>
      </c>
      <c r="E979" s="120">
        <f t="shared" si="193"/>
        <v>0</v>
      </c>
      <c r="F979">
        <f t="shared" si="194"/>
        <v>0</v>
      </c>
      <c r="G979" s="188">
        <f t="shared" si="195"/>
        <v>41863789.117750973</v>
      </c>
      <c r="H979">
        <f t="shared" si="196"/>
        <v>0</v>
      </c>
      <c r="I979" s="120">
        <f t="shared" si="197"/>
        <v>97469544.215582341</v>
      </c>
      <c r="J979" s="129">
        <f t="shared" si="198"/>
        <v>0</v>
      </c>
      <c r="K979" s="188">
        <f t="shared" si="199"/>
        <v>51131414.967389531</v>
      </c>
      <c r="L979">
        <f t="shared" si="200"/>
        <v>0</v>
      </c>
      <c r="M979" s="120">
        <f t="shared" si="201"/>
        <v>88201918.365943789</v>
      </c>
      <c r="N979" s="129">
        <f t="shared" si="202"/>
        <v>1.3399434538070035E-9</v>
      </c>
      <c r="O979" s="188">
        <f t="shared" si="203"/>
        <v>60399040.81702809</v>
      </c>
      <c r="P979">
        <f t="shared" si="204"/>
        <v>0</v>
      </c>
      <c r="Q979" s="120">
        <f t="shared" si="207"/>
        <v>78934292.516305223</v>
      </c>
      <c r="R979" s="129">
        <f t="shared" si="205"/>
        <v>1.3399434538070035E-9</v>
      </c>
    </row>
    <row r="980" spans="2:18" x14ac:dyDescent="0.3">
      <c r="B980" s="157">
        <v>803</v>
      </c>
      <c r="C980" s="170">
        <f t="shared" si="206"/>
        <v>94160000</v>
      </c>
      <c r="D980">
        <f t="shared" si="192"/>
        <v>1.309768888059074E-9</v>
      </c>
      <c r="E980" s="120">
        <f t="shared" si="193"/>
        <v>0</v>
      </c>
      <c r="F980">
        <f t="shared" si="194"/>
        <v>0</v>
      </c>
      <c r="G980" s="188">
        <f t="shared" si="195"/>
        <v>41863789.117750973</v>
      </c>
      <c r="H980">
        <f t="shared" si="196"/>
        <v>0</v>
      </c>
      <c r="I980" s="120">
        <f t="shared" si="197"/>
        <v>97469544.215582341</v>
      </c>
      <c r="J980" s="129">
        <f t="shared" si="198"/>
        <v>0</v>
      </c>
      <c r="K980" s="188">
        <f t="shared" si="199"/>
        <v>51131414.967389531</v>
      </c>
      <c r="L980">
        <f t="shared" si="200"/>
        <v>0</v>
      </c>
      <c r="M980" s="120">
        <f t="shared" si="201"/>
        <v>88201918.365943789</v>
      </c>
      <c r="N980" s="129">
        <f t="shared" si="202"/>
        <v>1.309768888059074E-9</v>
      </c>
      <c r="O980" s="188">
        <f t="shared" si="203"/>
        <v>60399040.81702809</v>
      </c>
      <c r="P980">
        <f t="shared" si="204"/>
        <v>0</v>
      </c>
      <c r="Q980" s="120">
        <f t="shared" si="207"/>
        <v>78934292.516305223</v>
      </c>
      <c r="R980" s="129">
        <f t="shared" si="205"/>
        <v>1.309768888059074E-9</v>
      </c>
    </row>
    <row r="981" spans="2:18" x14ac:dyDescent="0.3">
      <c r="B981" s="157">
        <v>804</v>
      </c>
      <c r="C981" s="170">
        <f t="shared" si="206"/>
        <v>94240000</v>
      </c>
      <c r="D981">
        <f t="shared" si="192"/>
        <v>1.2801784360015563E-9</v>
      </c>
      <c r="E981" s="120">
        <f t="shared" si="193"/>
        <v>0</v>
      </c>
      <c r="F981">
        <f t="shared" si="194"/>
        <v>0</v>
      </c>
      <c r="G981" s="188">
        <f t="shared" si="195"/>
        <v>41863789.117750973</v>
      </c>
      <c r="H981">
        <f t="shared" si="196"/>
        <v>0</v>
      </c>
      <c r="I981" s="120">
        <f t="shared" si="197"/>
        <v>97469544.215582341</v>
      </c>
      <c r="J981" s="129">
        <f t="shared" si="198"/>
        <v>0</v>
      </c>
      <c r="K981" s="188">
        <f t="shared" si="199"/>
        <v>51131414.967389531</v>
      </c>
      <c r="L981">
        <f t="shared" si="200"/>
        <v>0</v>
      </c>
      <c r="M981" s="120">
        <f t="shared" si="201"/>
        <v>88201918.365943789</v>
      </c>
      <c r="N981" s="129">
        <f t="shared" si="202"/>
        <v>1.2801784360015563E-9</v>
      </c>
      <c r="O981" s="188">
        <f t="shared" si="203"/>
        <v>60399040.81702809</v>
      </c>
      <c r="P981">
        <f t="shared" si="204"/>
        <v>0</v>
      </c>
      <c r="Q981" s="120">
        <f t="shared" si="207"/>
        <v>78934292.516305223</v>
      </c>
      <c r="R981" s="129">
        <f t="shared" si="205"/>
        <v>1.2801784360015563E-9</v>
      </c>
    </row>
    <row r="982" spans="2:18" x14ac:dyDescent="0.3">
      <c r="B982" s="157">
        <v>805</v>
      </c>
      <c r="C982" s="170">
        <f t="shared" si="206"/>
        <v>94320000</v>
      </c>
      <c r="D982">
        <f t="shared" si="192"/>
        <v>1.2511632611509144E-9</v>
      </c>
      <c r="E982" s="120">
        <f t="shared" si="193"/>
        <v>0</v>
      </c>
      <c r="F982">
        <f t="shared" si="194"/>
        <v>0</v>
      </c>
      <c r="G982" s="188">
        <f t="shared" si="195"/>
        <v>41863789.117750973</v>
      </c>
      <c r="H982">
        <f t="shared" si="196"/>
        <v>0</v>
      </c>
      <c r="I982" s="120">
        <f t="shared" si="197"/>
        <v>97469544.215582341</v>
      </c>
      <c r="J982" s="129">
        <f t="shared" si="198"/>
        <v>0</v>
      </c>
      <c r="K982" s="188">
        <f t="shared" si="199"/>
        <v>51131414.967389531</v>
      </c>
      <c r="L982">
        <f t="shared" si="200"/>
        <v>0</v>
      </c>
      <c r="M982" s="120">
        <f t="shared" si="201"/>
        <v>88201918.365943789</v>
      </c>
      <c r="N982" s="129">
        <f t="shared" si="202"/>
        <v>1.2511632611509144E-9</v>
      </c>
      <c r="O982" s="188">
        <f t="shared" si="203"/>
        <v>60399040.81702809</v>
      </c>
      <c r="P982">
        <f t="shared" si="204"/>
        <v>0</v>
      </c>
      <c r="Q982" s="120">
        <f t="shared" si="207"/>
        <v>78934292.516305223</v>
      </c>
      <c r="R982" s="129">
        <f t="shared" si="205"/>
        <v>1.2511632611509144E-9</v>
      </c>
    </row>
    <row r="983" spans="2:18" x14ac:dyDescent="0.3">
      <c r="B983" s="157">
        <v>806</v>
      </c>
      <c r="C983" s="170">
        <f t="shared" si="206"/>
        <v>94400000</v>
      </c>
      <c r="D983">
        <f t="shared" si="192"/>
        <v>1.2227145998425224E-9</v>
      </c>
      <c r="E983" s="120">
        <f t="shared" si="193"/>
        <v>0</v>
      </c>
      <c r="F983">
        <f t="shared" si="194"/>
        <v>0</v>
      </c>
      <c r="G983" s="188">
        <f t="shared" si="195"/>
        <v>41863789.117750973</v>
      </c>
      <c r="H983">
        <f t="shared" si="196"/>
        <v>0</v>
      </c>
      <c r="I983" s="120">
        <f t="shared" si="197"/>
        <v>97469544.215582341</v>
      </c>
      <c r="J983" s="129">
        <f t="shared" si="198"/>
        <v>0</v>
      </c>
      <c r="K983" s="188">
        <f t="shared" si="199"/>
        <v>51131414.967389531</v>
      </c>
      <c r="L983">
        <f t="shared" si="200"/>
        <v>0</v>
      </c>
      <c r="M983" s="120">
        <f t="shared" si="201"/>
        <v>88201918.365943789</v>
      </c>
      <c r="N983" s="129">
        <f t="shared" si="202"/>
        <v>1.2227145998425224E-9</v>
      </c>
      <c r="O983" s="188">
        <f t="shared" si="203"/>
        <v>60399040.81702809</v>
      </c>
      <c r="P983">
        <f t="shared" si="204"/>
        <v>0</v>
      </c>
      <c r="Q983" s="120">
        <f t="shared" si="207"/>
        <v>78934292.516305223</v>
      </c>
      <c r="R983" s="129">
        <f t="shared" si="205"/>
        <v>1.2227145998425224E-9</v>
      </c>
    </row>
    <row r="984" spans="2:18" x14ac:dyDescent="0.3">
      <c r="B984" s="157">
        <v>807</v>
      </c>
      <c r="C984" s="170">
        <f t="shared" si="206"/>
        <v>94480000</v>
      </c>
      <c r="D984">
        <f t="shared" si="192"/>
        <v>1.1948237621624915E-9</v>
      </c>
      <c r="E984" s="120">
        <f t="shared" si="193"/>
        <v>0</v>
      </c>
      <c r="F984">
        <f t="shared" si="194"/>
        <v>0</v>
      </c>
      <c r="G984" s="188">
        <f t="shared" si="195"/>
        <v>41863789.117750973</v>
      </c>
      <c r="H984">
        <f t="shared" si="196"/>
        <v>0</v>
      </c>
      <c r="I984" s="120">
        <f t="shared" si="197"/>
        <v>97469544.215582341</v>
      </c>
      <c r="J984" s="129">
        <f t="shared" si="198"/>
        <v>0</v>
      </c>
      <c r="K984" s="188">
        <f t="shared" si="199"/>
        <v>51131414.967389531</v>
      </c>
      <c r="L984">
        <f t="shared" si="200"/>
        <v>0</v>
      </c>
      <c r="M984" s="120">
        <f t="shared" si="201"/>
        <v>88201918.365943789</v>
      </c>
      <c r="N984" s="129">
        <f t="shared" si="202"/>
        <v>1.1948237621624915E-9</v>
      </c>
      <c r="O984" s="188">
        <f t="shared" si="203"/>
        <v>60399040.81702809</v>
      </c>
      <c r="P984">
        <f t="shared" si="204"/>
        <v>0</v>
      </c>
      <c r="Q984" s="120">
        <f t="shared" si="207"/>
        <v>78934292.516305223</v>
      </c>
      <c r="R984" s="129">
        <f t="shared" si="205"/>
        <v>1.1948237621624915E-9</v>
      </c>
    </row>
    <row r="985" spans="2:18" x14ac:dyDescent="0.3">
      <c r="B985" s="157">
        <v>808</v>
      </c>
      <c r="C985" s="170">
        <f t="shared" si="206"/>
        <v>94560000</v>
      </c>
      <c r="D985">
        <f t="shared" si="192"/>
        <v>1.1674821328312043E-9</v>
      </c>
      <c r="E985" s="120">
        <f t="shared" si="193"/>
        <v>0</v>
      </c>
      <c r="F985">
        <f t="shared" si="194"/>
        <v>0</v>
      </c>
      <c r="G985" s="188">
        <f t="shared" si="195"/>
        <v>41863789.117750973</v>
      </c>
      <c r="H985">
        <f t="shared" si="196"/>
        <v>0</v>
      </c>
      <c r="I985" s="120">
        <f t="shared" si="197"/>
        <v>97469544.215582341</v>
      </c>
      <c r="J985" s="129">
        <f t="shared" si="198"/>
        <v>0</v>
      </c>
      <c r="K985" s="188">
        <f t="shared" si="199"/>
        <v>51131414.967389531</v>
      </c>
      <c r="L985">
        <f t="shared" si="200"/>
        <v>0</v>
      </c>
      <c r="M985" s="120">
        <f t="shared" si="201"/>
        <v>88201918.365943789</v>
      </c>
      <c r="N985" s="129">
        <f t="shared" si="202"/>
        <v>1.1674821328312043E-9</v>
      </c>
      <c r="O985" s="188">
        <f t="shared" si="203"/>
        <v>60399040.81702809</v>
      </c>
      <c r="P985">
        <f t="shared" si="204"/>
        <v>0</v>
      </c>
      <c r="Q985" s="120">
        <f t="shared" si="207"/>
        <v>78934292.516305223</v>
      </c>
      <c r="R985" s="129">
        <f t="shared" si="205"/>
        <v>1.1674821328312043E-9</v>
      </c>
    </row>
    <row r="986" spans="2:18" x14ac:dyDescent="0.3">
      <c r="B986" s="157">
        <v>809</v>
      </c>
      <c r="C986" s="170">
        <f t="shared" si="206"/>
        <v>94640000</v>
      </c>
      <c r="D986">
        <f t="shared" si="192"/>
        <v>1.1406811720392211E-9</v>
      </c>
      <c r="E986" s="120">
        <f t="shared" si="193"/>
        <v>0</v>
      </c>
      <c r="F986">
        <f t="shared" si="194"/>
        <v>0</v>
      </c>
      <c r="G986" s="188">
        <f t="shared" si="195"/>
        <v>41863789.117750973</v>
      </c>
      <c r="H986">
        <f t="shared" si="196"/>
        <v>0</v>
      </c>
      <c r="I986" s="120">
        <f t="shared" si="197"/>
        <v>97469544.215582341</v>
      </c>
      <c r="J986" s="129">
        <f t="shared" si="198"/>
        <v>0</v>
      </c>
      <c r="K986" s="188">
        <f t="shared" si="199"/>
        <v>51131414.967389531</v>
      </c>
      <c r="L986">
        <f t="shared" si="200"/>
        <v>0</v>
      </c>
      <c r="M986" s="120">
        <f t="shared" si="201"/>
        <v>88201918.365943789</v>
      </c>
      <c r="N986" s="129">
        <f t="shared" si="202"/>
        <v>1.1406811720392211E-9</v>
      </c>
      <c r="O986" s="188">
        <f t="shared" si="203"/>
        <v>60399040.81702809</v>
      </c>
      <c r="P986">
        <f t="shared" si="204"/>
        <v>0</v>
      </c>
      <c r="Q986" s="120">
        <f t="shared" si="207"/>
        <v>78934292.516305223</v>
      </c>
      <c r="R986" s="129">
        <f t="shared" si="205"/>
        <v>1.1406811720392211E-9</v>
      </c>
    </row>
    <row r="987" spans="2:18" x14ac:dyDescent="0.3">
      <c r="B987" s="157">
        <v>810</v>
      </c>
      <c r="C987" s="170">
        <f t="shared" si="206"/>
        <v>94720000</v>
      </c>
      <c r="D987">
        <f t="shared" si="192"/>
        <v>1.1144124162363107E-9</v>
      </c>
      <c r="E987" s="120">
        <f t="shared" si="193"/>
        <v>0</v>
      </c>
      <c r="F987">
        <f t="shared" si="194"/>
        <v>0</v>
      </c>
      <c r="G987" s="188">
        <f t="shared" si="195"/>
        <v>41863789.117750973</v>
      </c>
      <c r="H987">
        <f t="shared" si="196"/>
        <v>0</v>
      </c>
      <c r="I987" s="120">
        <f t="shared" si="197"/>
        <v>97469544.215582341</v>
      </c>
      <c r="J987" s="129">
        <f t="shared" si="198"/>
        <v>0</v>
      </c>
      <c r="K987" s="188">
        <f t="shared" si="199"/>
        <v>51131414.967389531</v>
      </c>
      <c r="L987">
        <f t="shared" si="200"/>
        <v>0</v>
      </c>
      <c r="M987" s="120">
        <f t="shared" si="201"/>
        <v>88201918.365943789</v>
      </c>
      <c r="N987" s="129">
        <f t="shared" si="202"/>
        <v>1.1144124162363107E-9</v>
      </c>
      <c r="O987" s="188">
        <f t="shared" si="203"/>
        <v>60399040.81702809</v>
      </c>
      <c r="P987">
        <f t="shared" si="204"/>
        <v>0</v>
      </c>
      <c r="Q987" s="120">
        <f t="shared" si="207"/>
        <v>78934292.516305223</v>
      </c>
      <c r="R987" s="129">
        <f t="shared" si="205"/>
        <v>1.1144124162363107E-9</v>
      </c>
    </row>
    <row r="988" spans="2:18" x14ac:dyDescent="0.3">
      <c r="B988" s="157">
        <v>811</v>
      </c>
      <c r="C988" s="170">
        <f t="shared" si="206"/>
        <v>94800000</v>
      </c>
      <c r="D988">
        <f t="shared" si="192"/>
        <v>1.0886674788743009E-9</v>
      </c>
      <c r="E988" s="120">
        <f t="shared" si="193"/>
        <v>0</v>
      </c>
      <c r="F988">
        <f t="shared" si="194"/>
        <v>0</v>
      </c>
      <c r="G988" s="188">
        <f t="shared" si="195"/>
        <v>41863789.117750973</v>
      </c>
      <c r="H988">
        <f t="shared" si="196"/>
        <v>0</v>
      </c>
      <c r="I988" s="120">
        <f t="shared" si="197"/>
        <v>97469544.215582341</v>
      </c>
      <c r="J988" s="129">
        <f t="shared" si="198"/>
        <v>0</v>
      </c>
      <c r="K988" s="188">
        <f t="shared" si="199"/>
        <v>51131414.967389531</v>
      </c>
      <c r="L988">
        <f t="shared" si="200"/>
        <v>0</v>
      </c>
      <c r="M988" s="120">
        <f t="shared" si="201"/>
        <v>88201918.365943789</v>
      </c>
      <c r="N988" s="129">
        <f t="shared" si="202"/>
        <v>1.0886674788743009E-9</v>
      </c>
      <c r="O988" s="188">
        <f t="shared" si="203"/>
        <v>60399040.81702809</v>
      </c>
      <c r="P988">
        <f t="shared" si="204"/>
        <v>0</v>
      </c>
      <c r="Q988" s="120">
        <f t="shared" si="207"/>
        <v>78934292.516305223</v>
      </c>
      <c r="R988" s="129">
        <f t="shared" si="205"/>
        <v>1.0886674788743009E-9</v>
      </c>
    </row>
    <row r="989" spans="2:18" x14ac:dyDescent="0.3">
      <c r="B989" s="157">
        <v>812</v>
      </c>
      <c r="C989" s="170">
        <f t="shared" si="206"/>
        <v>94880000</v>
      </c>
      <c r="D989">
        <f t="shared" si="192"/>
        <v>1.0634380511045074E-9</v>
      </c>
      <c r="E989" s="120">
        <f t="shared" si="193"/>
        <v>0</v>
      </c>
      <c r="F989">
        <f t="shared" si="194"/>
        <v>0</v>
      </c>
      <c r="G989" s="188">
        <f t="shared" si="195"/>
        <v>41863789.117750973</v>
      </c>
      <c r="H989">
        <f t="shared" si="196"/>
        <v>0</v>
      </c>
      <c r="I989" s="120">
        <f t="shared" si="197"/>
        <v>97469544.215582341</v>
      </c>
      <c r="J989" s="129">
        <f t="shared" si="198"/>
        <v>0</v>
      </c>
      <c r="K989" s="188">
        <f t="shared" si="199"/>
        <v>51131414.967389531</v>
      </c>
      <c r="L989">
        <f t="shared" si="200"/>
        <v>0</v>
      </c>
      <c r="M989" s="120">
        <f t="shared" si="201"/>
        <v>88201918.365943789</v>
      </c>
      <c r="N989" s="129">
        <f t="shared" si="202"/>
        <v>1.0634380511045074E-9</v>
      </c>
      <c r="O989" s="188">
        <f t="shared" si="203"/>
        <v>60399040.81702809</v>
      </c>
      <c r="P989">
        <f t="shared" si="204"/>
        <v>0</v>
      </c>
      <c r="Q989" s="120">
        <f t="shared" si="207"/>
        <v>78934292.516305223</v>
      </c>
      <c r="R989" s="129">
        <f t="shared" si="205"/>
        <v>1.0634380511045074E-9</v>
      </c>
    </row>
    <row r="990" spans="2:18" x14ac:dyDescent="0.3">
      <c r="B990" s="157">
        <v>813</v>
      </c>
      <c r="C990" s="170">
        <f t="shared" si="206"/>
        <v>94960000</v>
      </c>
      <c r="D990">
        <f t="shared" si="192"/>
        <v>1.0387159024304469E-9</v>
      </c>
      <c r="E990" s="120">
        <f t="shared" si="193"/>
        <v>0</v>
      </c>
      <c r="F990">
        <f t="shared" si="194"/>
        <v>0</v>
      </c>
      <c r="G990" s="188">
        <f t="shared" si="195"/>
        <v>41863789.117750973</v>
      </c>
      <c r="H990">
        <f t="shared" si="196"/>
        <v>0</v>
      </c>
      <c r="I990" s="120">
        <f t="shared" si="197"/>
        <v>97469544.215582341</v>
      </c>
      <c r="J990" s="129">
        <f t="shared" si="198"/>
        <v>0</v>
      </c>
      <c r="K990" s="188">
        <f t="shared" si="199"/>
        <v>51131414.967389531</v>
      </c>
      <c r="L990">
        <f t="shared" si="200"/>
        <v>0</v>
      </c>
      <c r="M990" s="120">
        <f t="shared" si="201"/>
        <v>88201918.365943789</v>
      </c>
      <c r="N990" s="129">
        <f t="shared" si="202"/>
        <v>1.0387159024304469E-9</v>
      </c>
      <c r="O990" s="188">
        <f t="shared" si="203"/>
        <v>60399040.81702809</v>
      </c>
      <c r="P990">
        <f t="shared" si="204"/>
        <v>0</v>
      </c>
      <c r="Q990" s="120">
        <f t="shared" si="207"/>
        <v>78934292.516305223</v>
      </c>
      <c r="R990" s="129">
        <f t="shared" si="205"/>
        <v>1.0387159024304469E-9</v>
      </c>
    </row>
    <row r="991" spans="2:18" x14ac:dyDescent="0.3">
      <c r="B991" s="157">
        <v>814</v>
      </c>
      <c r="C991" s="170">
        <f t="shared" si="206"/>
        <v>95040000</v>
      </c>
      <c r="D991">
        <f t="shared" si="192"/>
        <v>1.0144928813166185E-9</v>
      </c>
      <c r="E991" s="120">
        <f t="shared" si="193"/>
        <v>0</v>
      </c>
      <c r="F991">
        <f t="shared" si="194"/>
        <v>0</v>
      </c>
      <c r="G991" s="188">
        <f t="shared" si="195"/>
        <v>41863789.117750973</v>
      </c>
      <c r="H991">
        <f t="shared" si="196"/>
        <v>0</v>
      </c>
      <c r="I991" s="120">
        <f t="shared" si="197"/>
        <v>97469544.215582341</v>
      </c>
      <c r="J991" s="129">
        <f t="shared" si="198"/>
        <v>0</v>
      </c>
      <c r="K991" s="188">
        <f t="shared" si="199"/>
        <v>51131414.967389531</v>
      </c>
      <c r="L991">
        <f t="shared" si="200"/>
        <v>0</v>
      </c>
      <c r="M991" s="120">
        <f t="shared" si="201"/>
        <v>88201918.365943789</v>
      </c>
      <c r="N991" s="129">
        <f t="shared" si="202"/>
        <v>1.0144928813166185E-9</v>
      </c>
      <c r="O991" s="188">
        <f t="shared" si="203"/>
        <v>60399040.81702809</v>
      </c>
      <c r="P991">
        <f t="shared" si="204"/>
        <v>0</v>
      </c>
      <c r="Q991" s="120">
        <f t="shared" si="207"/>
        <v>78934292.516305223</v>
      </c>
      <c r="R991" s="129">
        <f t="shared" si="205"/>
        <v>1.0144928813166185E-9</v>
      </c>
    </row>
    <row r="992" spans="2:18" x14ac:dyDescent="0.3">
      <c r="B992" s="157">
        <v>815</v>
      </c>
      <c r="C992" s="170">
        <f t="shared" si="206"/>
        <v>95120000</v>
      </c>
      <c r="D992">
        <f t="shared" si="192"/>
        <v>9.9076091575406037E-10</v>
      </c>
      <c r="E992" s="120">
        <f t="shared" si="193"/>
        <v>0</v>
      </c>
      <c r="F992">
        <f t="shared" si="194"/>
        <v>0</v>
      </c>
      <c r="G992" s="188">
        <f t="shared" si="195"/>
        <v>41863789.117750973</v>
      </c>
      <c r="H992">
        <f t="shared" si="196"/>
        <v>0</v>
      </c>
      <c r="I992" s="120">
        <f t="shared" si="197"/>
        <v>97469544.215582341</v>
      </c>
      <c r="J992" s="129">
        <f t="shared" si="198"/>
        <v>0</v>
      </c>
      <c r="K992" s="188">
        <f t="shared" si="199"/>
        <v>51131414.967389531</v>
      </c>
      <c r="L992">
        <f t="shared" si="200"/>
        <v>0</v>
      </c>
      <c r="M992" s="120">
        <f t="shared" si="201"/>
        <v>88201918.365943789</v>
      </c>
      <c r="N992" s="129">
        <f t="shared" si="202"/>
        <v>9.9076091575406037E-10</v>
      </c>
      <c r="O992" s="188">
        <f t="shared" si="203"/>
        <v>60399040.81702809</v>
      </c>
      <c r="P992">
        <f t="shared" si="204"/>
        <v>0</v>
      </c>
      <c r="Q992" s="120">
        <f t="shared" si="207"/>
        <v>78934292.516305223</v>
      </c>
      <c r="R992" s="129">
        <f t="shared" si="205"/>
        <v>9.9076091575406037E-10</v>
      </c>
    </row>
    <row r="993" spans="2:18" x14ac:dyDescent="0.3">
      <c r="B993" s="157">
        <v>816</v>
      </c>
      <c r="C993" s="170">
        <f t="shared" si="206"/>
        <v>95200000</v>
      </c>
      <c r="D993">
        <f t="shared" si="192"/>
        <v>9.675120137834728E-10</v>
      </c>
      <c r="E993" s="120">
        <f t="shared" si="193"/>
        <v>0</v>
      </c>
      <c r="F993">
        <f t="shared" si="194"/>
        <v>0</v>
      </c>
      <c r="G993" s="188">
        <f t="shared" si="195"/>
        <v>41863789.117750973</v>
      </c>
      <c r="H993">
        <f t="shared" si="196"/>
        <v>0</v>
      </c>
      <c r="I993" s="120">
        <f t="shared" si="197"/>
        <v>97469544.215582341</v>
      </c>
      <c r="J993" s="129">
        <f t="shared" si="198"/>
        <v>0</v>
      </c>
      <c r="K993" s="188">
        <f t="shared" si="199"/>
        <v>51131414.967389531</v>
      </c>
      <c r="L993">
        <f t="shared" si="200"/>
        <v>0</v>
      </c>
      <c r="M993" s="120">
        <f t="shared" si="201"/>
        <v>88201918.365943789</v>
      </c>
      <c r="N993" s="129">
        <f t="shared" si="202"/>
        <v>9.675120137834728E-10</v>
      </c>
      <c r="O993" s="188">
        <f t="shared" si="203"/>
        <v>60399040.81702809</v>
      </c>
      <c r="P993">
        <f t="shared" si="204"/>
        <v>0</v>
      </c>
      <c r="Q993" s="120">
        <f t="shared" si="207"/>
        <v>78934292.516305223</v>
      </c>
      <c r="R993" s="129">
        <f t="shared" si="205"/>
        <v>9.675120137834728E-10</v>
      </c>
    </row>
    <row r="994" spans="2:18" x14ac:dyDescent="0.3">
      <c r="B994" s="157">
        <v>817</v>
      </c>
      <c r="C994" s="170">
        <f t="shared" si="206"/>
        <v>95280000</v>
      </c>
      <c r="D994">
        <f t="shared" si="192"/>
        <v>9.447382639766407E-10</v>
      </c>
      <c r="E994" s="120">
        <f t="shared" si="193"/>
        <v>0</v>
      </c>
      <c r="F994">
        <f t="shared" si="194"/>
        <v>0</v>
      </c>
      <c r="G994" s="188">
        <f t="shared" si="195"/>
        <v>41863789.117750973</v>
      </c>
      <c r="H994">
        <f t="shared" si="196"/>
        <v>0</v>
      </c>
      <c r="I994" s="120">
        <f t="shared" si="197"/>
        <v>97469544.215582341</v>
      </c>
      <c r="J994" s="129">
        <f t="shared" si="198"/>
        <v>0</v>
      </c>
      <c r="K994" s="188">
        <f t="shared" si="199"/>
        <v>51131414.967389531</v>
      </c>
      <c r="L994">
        <f t="shared" si="200"/>
        <v>0</v>
      </c>
      <c r="M994" s="120">
        <f t="shared" si="201"/>
        <v>88201918.365943789</v>
      </c>
      <c r="N994" s="129">
        <f t="shared" si="202"/>
        <v>9.447382639766407E-10</v>
      </c>
      <c r="O994" s="188">
        <f t="shared" si="203"/>
        <v>60399040.81702809</v>
      </c>
      <c r="P994">
        <f t="shared" si="204"/>
        <v>0</v>
      </c>
      <c r="Q994" s="120">
        <f t="shared" si="207"/>
        <v>78934292.516305223</v>
      </c>
      <c r="R994" s="129">
        <f t="shared" si="205"/>
        <v>9.447382639766407E-10</v>
      </c>
    </row>
    <row r="995" spans="2:18" x14ac:dyDescent="0.3">
      <c r="B995" s="157">
        <v>818</v>
      </c>
      <c r="C995" s="170">
        <f t="shared" si="206"/>
        <v>95360000</v>
      </c>
      <c r="D995">
        <f t="shared" si="192"/>
        <v>9.2243183587693593E-10</v>
      </c>
      <c r="E995" s="120">
        <f t="shared" si="193"/>
        <v>0</v>
      </c>
      <c r="F995">
        <f t="shared" si="194"/>
        <v>0</v>
      </c>
      <c r="G995" s="188">
        <f t="shared" si="195"/>
        <v>41863789.117750973</v>
      </c>
      <c r="H995">
        <f t="shared" si="196"/>
        <v>0</v>
      </c>
      <c r="I995" s="120">
        <f t="shared" si="197"/>
        <v>97469544.215582341</v>
      </c>
      <c r="J995" s="129">
        <f t="shared" si="198"/>
        <v>0</v>
      </c>
      <c r="K995" s="188">
        <f t="shared" si="199"/>
        <v>51131414.967389531</v>
      </c>
      <c r="L995">
        <f t="shared" si="200"/>
        <v>0</v>
      </c>
      <c r="M995" s="120">
        <f t="shared" si="201"/>
        <v>88201918.365943789</v>
      </c>
      <c r="N995" s="129">
        <f t="shared" si="202"/>
        <v>9.2243183587693593E-10</v>
      </c>
      <c r="O995" s="188">
        <f t="shared" si="203"/>
        <v>60399040.81702809</v>
      </c>
      <c r="P995">
        <f t="shared" si="204"/>
        <v>0</v>
      </c>
      <c r="Q995" s="120">
        <f t="shared" si="207"/>
        <v>78934292.516305223</v>
      </c>
      <c r="R995" s="129">
        <f t="shared" si="205"/>
        <v>9.2243183587693593E-10</v>
      </c>
    </row>
    <row r="996" spans="2:18" x14ac:dyDescent="0.3">
      <c r="B996" s="157">
        <v>819</v>
      </c>
      <c r="C996" s="170">
        <f t="shared" si="206"/>
        <v>95440000</v>
      </c>
      <c r="D996">
        <f t="shared" si="192"/>
        <v>9.0058498039964762E-10</v>
      </c>
      <c r="E996" s="120">
        <f t="shared" si="193"/>
        <v>0</v>
      </c>
      <c r="F996">
        <f t="shared" si="194"/>
        <v>0</v>
      </c>
      <c r="G996" s="188">
        <f t="shared" si="195"/>
        <v>41863789.117750973</v>
      </c>
      <c r="H996">
        <f t="shared" si="196"/>
        <v>0</v>
      </c>
      <c r="I996" s="120">
        <f t="shared" si="197"/>
        <v>97469544.215582341</v>
      </c>
      <c r="J996" s="129">
        <f t="shared" si="198"/>
        <v>0</v>
      </c>
      <c r="K996" s="188">
        <f t="shared" si="199"/>
        <v>51131414.967389531</v>
      </c>
      <c r="L996">
        <f t="shared" si="200"/>
        <v>0</v>
      </c>
      <c r="M996" s="120">
        <f t="shared" si="201"/>
        <v>88201918.365943789</v>
      </c>
      <c r="N996" s="129">
        <f t="shared" si="202"/>
        <v>9.0058498039964762E-10</v>
      </c>
      <c r="O996" s="188">
        <f t="shared" si="203"/>
        <v>60399040.81702809</v>
      </c>
      <c r="P996">
        <f t="shared" si="204"/>
        <v>0</v>
      </c>
      <c r="Q996" s="120">
        <f t="shared" si="207"/>
        <v>78934292.516305223</v>
      </c>
      <c r="R996" s="129">
        <f t="shared" si="205"/>
        <v>9.0058498039964762E-10</v>
      </c>
    </row>
    <row r="997" spans="2:18" x14ac:dyDescent="0.3">
      <c r="B997" s="157">
        <v>820</v>
      </c>
      <c r="C997" s="170">
        <f t="shared" si="206"/>
        <v>95520000</v>
      </c>
      <c r="D997">
        <f t="shared" si="192"/>
        <v>8.7919003019292992E-10</v>
      </c>
      <c r="E997" s="120">
        <f t="shared" si="193"/>
        <v>0</v>
      </c>
      <c r="F997">
        <f t="shared" si="194"/>
        <v>0</v>
      </c>
      <c r="G997" s="188">
        <f t="shared" si="195"/>
        <v>41863789.117750973</v>
      </c>
      <c r="H997">
        <f t="shared" si="196"/>
        <v>0</v>
      </c>
      <c r="I997" s="120">
        <f t="shared" si="197"/>
        <v>97469544.215582341</v>
      </c>
      <c r="J997" s="129">
        <f t="shared" si="198"/>
        <v>0</v>
      </c>
      <c r="K997" s="188">
        <f t="shared" si="199"/>
        <v>51131414.967389531</v>
      </c>
      <c r="L997">
        <f t="shared" si="200"/>
        <v>0</v>
      </c>
      <c r="M997" s="120">
        <f t="shared" si="201"/>
        <v>88201918.365943789</v>
      </c>
      <c r="N997" s="129">
        <f t="shared" si="202"/>
        <v>8.7919003019292992E-10</v>
      </c>
      <c r="O997" s="188">
        <f t="shared" si="203"/>
        <v>60399040.81702809</v>
      </c>
      <c r="P997">
        <f t="shared" si="204"/>
        <v>0</v>
      </c>
      <c r="Q997" s="120">
        <f t="shared" si="207"/>
        <v>78934292.516305223</v>
      </c>
      <c r="R997" s="129">
        <f t="shared" si="205"/>
        <v>8.7919003019292992E-10</v>
      </c>
    </row>
    <row r="998" spans="2:18" x14ac:dyDescent="0.3">
      <c r="B998" s="157">
        <v>821</v>
      </c>
      <c r="C998" s="170">
        <f t="shared" si="206"/>
        <v>95600000</v>
      </c>
      <c r="D998">
        <f t="shared" si="192"/>
        <v>8.5823939996011536E-10</v>
      </c>
      <c r="E998" s="120">
        <f t="shared" si="193"/>
        <v>0</v>
      </c>
      <c r="F998">
        <f t="shared" si="194"/>
        <v>0</v>
      </c>
      <c r="G998" s="188">
        <f t="shared" si="195"/>
        <v>41863789.117750973</v>
      </c>
      <c r="H998">
        <f t="shared" si="196"/>
        <v>0</v>
      </c>
      <c r="I998" s="120">
        <f t="shared" si="197"/>
        <v>97469544.215582341</v>
      </c>
      <c r="J998" s="129">
        <f t="shared" si="198"/>
        <v>0</v>
      </c>
      <c r="K998" s="188">
        <f t="shared" si="199"/>
        <v>51131414.967389531</v>
      </c>
      <c r="L998">
        <f t="shared" si="200"/>
        <v>0</v>
      </c>
      <c r="M998" s="120">
        <f t="shared" si="201"/>
        <v>88201918.365943789</v>
      </c>
      <c r="N998" s="129">
        <f t="shared" si="202"/>
        <v>8.5823939996011536E-10</v>
      </c>
      <c r="O998" s="188">
        <f t="shared" si="203"/>
        <v>60399040.81702809</v>
      </c>
      <c r="P998">
        <f t="shared" si="204"/>
        <v>0</v>
      </c>
      <c r="Q998" s="120">
        <f t="shared" si="207"/>
        <v>78934292.516305223</v>
      </c>
      <c r="R998" s="129">
        <f t="shared" si="205"/>
        <v>8.5823939996011536E-10</v>
      </c>
    </row>
    <row r="999" spans="2:18" x14ac:dyDescent="0.3">
      <c r="B999" s="157">
        <v>822</v>
      </c>
      <c r="C999" s="170">
        <f t="shared" si="206"/>
        <v>95680000</v>
      </c>
      <c r="D999">
        <f t="shared" si="192"/>
        <v>8.3772558674418926E-10</v>
      </c>
      <c r="E999" s="120">
        <f t="shared" si="193"/>
        <v>0</v>
      </c>
      <c r="F999">
        <f t="shared" si="194"/>
        <v>0</v>
      </c>
      <c r="G999" s="188">
        <f t="shared" si="195"/>
        <v>41863789.117750973</v>
      </c>
      <c r="H999">
        <f t="shared" si="196"/>
        <v>0</v>
      </c>
      <c r="I999" s="120">
        <f t="shared" si="197"/>
        <v>97469544.215582341</v>
      </c>
      <c r="J999" s="129">
        <f t="shared" si="198"/>
        <v>0</v>
      </c>
      <c r="K999" s="188">
        <f t="shared" si="199"/>
        <v>51131414.967389531</v>
      </c>
      <c r="L999">
        <f t="shared" si="200"/>
        <v>0</v>
      </c>
      <c r="M999" s="120">
        <f t="shared" si="201"/>
        <v>88201918.365943789</v>
      </c>
      <c r="N999" s="129">
        <f t="shared" si="202"/>
        <v>8.3772558674418926E-10</v>
      </c>
      <c r="O999" s="188">
        <f t="shared" si="203"/>
        <v>60399040.81702809</v>
      </c>
      <c r="P999">
        <f t="shared" si="204"/>
        <v>0</v>
      </c>
      <c r="Q999" s="120">
        <f t="shared" si="207"/>
        <v>78934292.516305223</v>
      </c>
      <c r="R999" s="129">
        <f t="shared" si="205"/>
        <v>8.3772558674418926E-10</v>
      </c>
    </row>
    <row r="1000" spans="2:18" x14ac:dyDescent="0.3">
      <c r="B1000" s="157">
        <v>823</v>
      </c>
      <c r="C1000" s="170">
        <f t="shared" si="206"/>
        <v>95760000</v>
      </c>
      <c r="D1000">
        <f t="shared" si="192"/>
        <v>8.176411701751732E-10</v>
      </c>
      <c r="E1000" s="120">
        <f t="shared" si="193"/>
        <v>0</v>
      </c>
      <c r="F1000">
        <f t="shared" si="194"/>
        <v>0</v>
      </c>
      <c r="G1000" s="188">
        <f t="shared" si="195"/>
        <v>41863789.117750973</v>
      </c>
      <c r="H1000">
        <f t="shared" si="196"/>
        <v>0</v>
      </c>
      <c r="I1000" s="120">
        <f t="shared" si="197"/>
        <v>97469544.215582341</v>
      </c>
      <c r="J1000" s="129">
        <f t="shared" si="198"/>
        <v>0</v>
      </c>
      <c r="K1000" s="188">
        <f t="shared" si="199"/>
        <v>51131414.967389531</v>
      </c>
      <c r="L1000">
        <f t="shared" si="200"/>
        <v>0</v>
      </c>
      <c r="M1000" s="120">
        <f t="shared" si="201"/>
        <v>88201918.365943789</v>
      </c>
      <c r="N1000" s="129">
        <f t="shared" si="202"/>
        <v>8.176411701751732E-10</v>
      </c>
      <c r="O1000" s="188">
        <f t="shared" si="203"/>
        <v>60399040.81702809</v>
      </c>
      <c r="P1000">
        <f t="shared" si="204"/>
        <v>0</v>
      </c>
      <c r="Q1000" s="120">
        <f t="shared" si="207"/>
        <v>78934292.516305223</v>
      </c>
      <c r="R1000" s="129">
        <f t="shared" si="205"/>
        <v>8.176411701751732E-10</v>
      </c>
    </row>
    <row r="1001" spans="2:18" x14ac:dyDescent="0.3">
      <c r="B1001" s="157">
        <v>824</v>
      </c>
      <c r="C1001" s="170">
        <f t="shared" si="206"/>
        <v>95840000</v>
      </c>
      <c r="D1001">
        <f t="shared" si="192"/>
        <v>7.9797881268121863E-10</v>
      </c>
      <c r="E1001" s="120">
        <f t="shared" si="193"/>
        <v>0</v>
      </c>
      <c r="F1001">
        <f t="shared" si="194"/>
        <v>0</v>
      </c>
      <c r="G1001" s="188">
        <f t="shared" si="195"/>
        <v>41863789.117750973</v>
      </c>
      <c r="H1001">
        <f t="shared" si="196"/>
        <v>0</v>
      </c>
      <c r="I1001" s="120">
        <f t="shared" si="197"/>
        <v>97469544.215582341</v>
      </c>
      <c r="J1001" s="129">
        <f t="shared" si="198"/>
        <v>0</v>
      </c>
      <c r="K1001" s="188">
        <f t="shared" si="199"/>
        <v>51131414.967389531</v>
      </c>
      <c r="L1001">
        <f t="shared" si="200"/>
        <v>0</v>
      </c>
      <c r="M1001" s="120">
        <f t="shared" si="201"/>
        <v>88201918.365943789</v>
      </c>
      <c r="N1001" s="129">
        <f t="shared" si="202"/>
        <v>7.9797881268121863E-10</v>
      </c>
      <c r="O1001" s="188">
        <f t="shared" si="203"/>
        <v>60399040.81702809</v>
      </c>
      <c r="P1001">
        <f t="shared" si="204"/>
        <v>0</v>
      </c>
      <c r="Q1001" s="120">
        <f t="shared" si="207"/>
        <v>78934292.516305223</v>
      </c>
      <c r="R1001" s="129">
        <f t="shared" si="205"/>
        <v>7.9797881268121863E-10</v>
      </c>
    </row>
    <row r="1002" spans="2:18" x14ac:dyDescent="0.3">
      <c r="B1002" s="157">
        <v>825</v>
      </c>
      <c r="C1002" s="170">
        <f t="shared" si="206"/>
        <v>95920000</v>
      </c>
      <c r="D1002">
        <f t="shared" si="192"/>
        <v>7.7873125966416114E-10</v>
      </c>
      <c r="E1002" s="120">
        <f t="shared" si="193"/>
        <v>0</v>
      </c>
      <c r="F1002">
        <f t="shared" si="194"/>
        <v>0</v>
      </c>
      <c r="G1002" s="188">
        <f t="shared" si="195"/>
        <v>41863789.117750973</v>
      </c>
      <c r="H1002">
        <f t="shared" si="196"/>
        <v>0</v>
      </c>
      <c r="I1002" s="120">
        <f t="shared" si="197"/>
        <v>97469544.215582341</v>
      </c>
      <c r="J1002" s="129">
        <f t="shared" si="198"/>
        <v>0</v>
      </c>
      <c r="K1002" s="188">
        <f t="shared" si="199"/>
        <v>51131414.967389531</v>
      </c>
      <c r="L1002">
        <f t="shared" si="200"/>
        <v>0</v>
      </c>
      <c r="M1002" s="120">
        <f t="shared" si="201"/>
        <v>88201918.365943789</v>
      </c>
      <c r="N1002" s="129">
        <f t="shared" si="202"/>
        <v>7.7873125966416114E-10</v>
      </c>
      <c r="O1002" s="188">
        <f t="shared" si="203"/>
        <v>60399040.81702809</v>
      </c>
      <c r="P1002">
        <f t="shared" si="204"/>
        <v>0</v>
      </c>
      <c r="Q1002" s="120">
        <f t="shared" si="207"/>
        <v>78934292.516305223</v>
      </c>
      <c r="R1002" s="129">
        <f t="shared" si="205"/>
        <v>7.7873125966416114E-10</v>
      </c>
    </row>
    <row r="1003" spans="2:18" x14ac:dyDescent="0.3">
      <c r="B1003" s="157">
        <v>826</v>
      </c>
      <c r="C1003" s="170">
        <f t="shared" si="206"/>
        <v>96000000</v>
      </c>
      <c r="D1003">
        <f t="shared" si="192"/>
        <v>7.5989133964033104E-10</v>
      </c>
      <c r="E1003" s="120">
        <f t="shared" si="193"/>
        <v>0</v>
      </c>
      <c r="F1003">
        <f t="shared" si="194"/>
        <v>0</v>
      </c>
      <c r="G1003" s="188">
        <f t="shared" si="195"/>
        <v>41863789.117750973</v>
      </c>
      <c r="H1003">
        <f t="shared" si="196"/>
        <v>0</v>
      </c>
      <c r="I1003" s="120">
        <f t="shared" si="197"/>
        <v>97469544.215582341</v>
      </c>
      <c r="J1003" s="129">
        <f t="shared" si="198"/>
        <v>0</v>
      </c>
      <c r="K1003" s="188">
        <f t="shared" si="199"/>
        <v>51131414.967389531</v>
      </c>
      <c r="L1003">
        <f t="shared" si="200"/>
        <v>0</v>
      </c>
      <c r="M1003" s="120">
        <f t="shared" si="201"/>
        <v>88201918.365943789</v>
      </c>
      <c r="N1003" s="129">
        <f t="shared" si="202"/>
        <v>7.5989133964033104E-10</v>
      </c>
      <c r="O1003" s="188">
        <f t="shared" si="203"/>
        <v>60399040.81702809</v>
      </c>
      <c r="P1003">
        <f t="shared" si="204"/>
        <v>0</v>
      </c>
      <c r="Q1003" s="120">
        <f t="shared" si="207"/>
        <v>78934292.516305223</v>
      </c>
      <c r="R1003" s="129">
        <f t="shared" si="205"/>
        <v>7.5989133964033104E-10</v>
      </c>
    </row>
    <row r="1004" spans="2:18" x14ac:dyDescent="0.3">
      <c r="B1004" s="157">
        <v>827</v>
      </c>
      <c r="C1004" s="170">
        <f t="shared" si="206"/>
        <v>96080000</v>
      </c>
      <c r="D1004">
        <f t="shared" si="192"/>
        <v>7.4145196434736807E-10</v>
      </c>
      <c r="E1004" s="120">
        <f t="shared" si="193"/>
        <v>0</v>
      </c>
      <c r="F1004">
        <f t="shared" si="194"/>
        <v>0</v>
      </c>
      <c r="G1004" s="188">
        <f t="shared" si="195"/>
        <v>41863789.117750973</v>
      </c>
      <c r="H1004">
        <f t="shared" si="196"/>
        <v>0</v>
      </c>
      <c r="I1004" s="120">
        <f t="shared" si="197"/>
        <v>97469544.215582341</v>
      </c>
      <c r="J1004" s="129">
        <f t="shared" si="198"/>
        <v>0</v>
      </c>
      <c r="K1004" s="188">
        <f t="shared" si="199"/>
        <v>51131414.967389531</v>
      </c>
      <c r="L1004">
        <f t="shared" si="200"/>
        <v>0</v>
      </c>
      <c r="M1004" s="120">
        <f t="shared" si="201"/>
        <v>88201918.365943789</v>
      </c>
      <c r="N1004" s="129">
        <f t="shared" si="202"/>
        <v>7.4145196434736807E-10</v>
      </c>
      <c r="O1004" s="188">
        <f t="shared" si="203"/>
        <v>60399040.81702809</v>
      </c>
      <c r="P1004">
        <f t="shared" si="204"/>
        <v>0</v>
      </c>
      <c r="Q1004" s="120">
        <f t="shared" si="207"/>
        <v>78934292.516305223</v>
      </c>
      <c r="R1004" s="129">
        <f t="shared" si="205"/>
        <v>7.4145196434736807E-10</v>
      </c>
    </row>
    <row r="1005" spans="2:18" x14ac:dyDescent="0.3">
      <c r="B1005" s="157">
        <v>828</v>
      </c>
      <c r="C1005" s="170">
        <f t="shared" si="206"/>
        <v>96160000</v>
      </c>
      <c r="D1005">
        <f t="shared" si="192"/>
        <v>7.234061288178456E-10</v>
      </c>
      <c r="E1005" s="120">
        <f t="shared" si="193"/>
        <v>0</v>
      </c>
      <c r="F1005">
        <f t="shared" si="194"/>
        <v>0</v>
      </c>
      <c r="G1005" s="188">
        <f t="shared" si="195"/>
        <v>41863789.117750973</v>
      </c>
      <c r="H1005">
        <f t="shared" si="196"/>
        <v>0</v>
      </c>
      <c r="I1005" s="120">
        <f t="shared" si="197"/>
        <v>97469544.215582341</v>
      </c>
      <c r="J1005" s="129">
        <f t="shared" si="198"/>
        <v>0</v>
      </c>
      <c r="K1005" s="188">
        <f t="shared" si="199"/>
        <v>51131414.967389531</v>
      </c>
      <c r="L1005">
        <f t="shared" si="200"/>
        <v>0</v>
      </c>
      <c r="M1005" s="120">
        <f t="shared" si="201"/>
        <v>88201918.365943789</v>
      </c>
      <c r="N1005" s="129">
        <f t="shared" si="202"/>
        <v>7.234061288178456E-10</v>
      </c>
      <c r="O1005" s="188">
        <f t="shared" si="203"/>
        <v>60399040.81702809</v>
      </c>
      <c r="P1005">
        <f t="shared" si="204"/>
        <v>0</v>
      </c>
      <c r="Q1005" s="120">
        <f t="shared" si="207"/>
        <v>78934292.516305223</v>
      </c>
      <c r="R1005" s="129">
        <f t="shared" si="205"/>
        <v>7.234061288178456E-10</v>
      </c>
    </row>
    <row r="1006" spans="2:18" x14ac:dyDescent="0.3">
      <c r="B1006" s="157">
        <v>829</v>
      </c>
      <c r="C1006" s="170">
        <f t="shared" si="206"/>
        <v>96240000</v>
      </c>
      <c r="D1006">
        <f t="shared" si="192"/>
        <v>7.0574691142044112E-10</v>
      </c>
      <c r="E1006" s="120">
        <f t="shared" si="193"/>
        <v>0</v>
      </c>
      <c r="F1006">
        <f t="shared" si="194"/>
        <v>0</v>
      </c>
      <c r="G1006" s="188">
        <f t="shared" si="195"/>
        <v>41863789.117750973</v>
      </c>
      <c r="H1006">
        <f t="shared" si="196"/>
        <v>0</v>
      </c>
      <c r="I1006" s="120">
        <f t="shared" si="197"/>
        <v>97469544.215582341</v>
      </c>
      <c r="J1006" s="129">
        <f t="shared" si="198"/>
        <v>0</v>
      </c>
      <c r="K1006" s="188">
        <f t="shared" si="199"/>
        <v>51131414.967389531</v>
      </c>
      <c r="L1006">
        <f t="shared" si="200"/>
        <v>0</v>
      </c>
      <c r="M1006" s="120">
        <f t="shared" si="201"/>
        <v>88201918.365943789</v>
      </c>
      <c r="N1006" s="129">
        <f t="shared" si="202"/>
        <v>7.0574691142044112E-10</v>
      </c>
      <c r="O1006" s="188">
        <f t="shared" si="203"/>
        <v>60399040.81702809</v>
      </c>
      <c r="P1006">
        <f t="shared" si="204"/>
        <v>0</v>
      </c>
      <c r="Q1006" s="120">
        <f t="shared" si="207"/>
        <v>78934292.516305223</v>
      </c>
      <c r="R1006" s="129">
        <f t="shared" si="205"/>
        <v>7.0574691142044112E-10</v>
      </c>
    </row>
    <row r="1007" spans="2:18" x14ac:dyDescent="0.3">
      <c r="B1007" s="157">
        <v>830</v>
      </c>
      <c r="C1007" s="170">
        <f t="shared" si="206"/>
        <v>96320000</v>
      </c>
      <c r="D1007">
        <f t="shared" si="192"/>
        <v>6.8846747386945134E-10</v>
      </c>
      <c r="E1007" s="120">
        <f t="shared" si="193"/>
        <v>0</v>
      </c>
      <c r="F1007">
        <f t="shared" si="194"/>
        <v>0</v>
      </c>
      <c r="G1007" s="188">
        <f t="shared" si="195"/>
        <v>41863789.117750973</v>
      </c>
      <c r="H1007">
        <f t="shared" si="196"/>
        <v>0</v>
      </c>
      <c r="I1007" s="120">
        <f t="shared" si="197"/>
        <v>97469544.215582341</v>
      </c>
      <c r="J1007" s="129">
        <f t="shared" si="198"/>
        <v>0</v>
      </c>
      <c r="K1007" s="188">
        <f t="shared" si="199"/>
        <v>51131414.967389531</v>
      </c>
      <c r="L1007">
        <f t="shared" si="200"/>
        <v>0</v>
      </c>
      <c r="M1007" s="120">
        <f t="shared" si="201"/>
        <v>88201918.365943789</v>
      </c>
      <c r="N1007" s="129">
        <f t="shared" si="202"/>
        <v>6.8846747386945134E-10</v>
      </c>
      <c r="O1007" s="188">
        <f t="shared" si="203"/>
        <v>60399040.81702809</v>
      </c>
      <c r="P1007">
        <f t="shared" si="204"/>
        <v>0</v>
      </c>
      <c r="Q1007" s="120">
        <f t="shared" si="207"/>
        <v>78934292.516305223</v>
      </c>
      <c r="R1007" s="129">
        <f t="shared" si="205"/>
        <v>6.8846747386945134E-10</v>
      </c>
    </row>
    <row r="1008" spans="2:18" x14ac:dyDescent="0.3">
      <c r="B1008" s="157">
        <v>831</v>
      </c>
      <c r="C1008" s="170">
        <f t="shared" si="206"/>
        <v>96400000</v>
      </c>
      <c r="D1008">
        <f t="shared" si="192"/>
        <v>6.7156106120339349E-10</v>
      </c>
      <c r="E1008" s="120">
        <f t="shared" si="193"/>
        <v>0</v>
      </c>
      <c r="F1008">
        <f t="shared" si="194"/>
        <v>0</v>
      </c>
      <c r="G1008" s="188">
        <f t="shared" si="195"/>
        <v>41863789.117750973</v>
      </c>
      <c r="H1008">
        <f t="shared" si="196"/>
        <v>0</v>
      </c>
      <c r="I1008" s="120">
        <f t="shared" si="197"/>
        <v>97469544.215582341</v>
      </c>
      <c r="J1008" s="129">
        <f t="shared" si="198"/>
        <v>0</v>
      </c>
      <c r="K1008" s="188">
        <f t="shared" si="199"/>
        <v>51131414.967389531</v>
      </c>
      <c r="L1008">
        <f t="shared" si="200"/>
        <v>0</v>
      </c>
      <c r="M1008" s="120">
        <f t="shared" si="201"/>
        <v>88201918.365943789</v>
      </c>
      <c r="N1008" s="129">
        <f t="shared" si="202"/>
        <v>6.7156106120339349E-10</v>
      </c>
      <c r="O1008" s="188">
        <f t="shared" si="203"/>
        <v>60399040.81702809</v>
      </c>
      <c r="P1008">
        <f t="shared" si="204"/>
        <v>0</v>
      </c>
      <c r="Q1008" s="120">
        <f t="shared" si="207"/>
        <v>78934292.516305223</v>
      </c>
      <c r="R1008" s="129">
        <f t="shared" si="205"/>
        <v>6.7156106120339349E-10</v>
      </c>
    </row>
    <row r="1009" spans="2:18" x14ac:dyDescent="0.3">
      <c r="B1009" s="157">
        <v>832</v>
      </c>
      <c r="C1009" s="170">
        <f t="shared" si="206"/>
        <v>96480000</v>
      </c>
      <c r="D1009">
        <f t="shared" si="192"/>
        <v>6.5502100173347794E-10</v>
      </c>
      <c r="E1009" s="120">
        <f t="shared" si="193"/>
        <v>0</v>
      </c>
      <c r="F1009">
        <f t="shared" si="194"/>
        <v>0</v>
      </c>
      <c r="G1009" s="188">
        <f t="shared" si="195"/>
        <v>41863789.117750973</v>
      </c>
      <c r="H1009">
        <f t="shared" si="196"/>
        <v>0</v>
      </c>
      <c r="I1009" s="120">
        <f t="shared" si="197"/>
        <v>97469544.215582341</v>
      </c>
      <c r="J1009" s="129">
        <f t="shared" si="198"/>
        <v>0</v>
      </c>
      <c r="K1009" s="188">
        <f t="shared" si="199"/>
        <v>51131414.967389531</v>
      </c>
      <c r="L1009">
        <f t="shared" si="200"/>
        <v>0</v>
      </c>
      <c r="M1009" s="120">
        <f t="shared" si="201"/>
        <v>88201918.365943789</v>
      </c>
      <c r="N1009" s="129">
        <f t="shared" si="202"/>
        <v>6.5502100173347794E-10</v>
      </c>
      <c r="O1009" s="188">
        <f t="shared" si="203"/>
        <v>60399040.81702809</v>
      </c>
      <c r="P1009">
        <f t="shared" si="204"/>
        <v>0</v>
      </c>
      <c r="Q1009" s="120">
        <f t="shared" si="207"/>
        <v>78934292.516305223</v>
      </c>
      <c r="R1009" s="129">
        <f t="shared" si="205"/>
        <v>6.5502100173347794E-10</v>
      </c>
    </row>
    <row r="1010" spans="2:18" x14ac:dyDescent="0.3">
      <c r="B1010" s="157">
        <v>833</v>
      </c>
      <c r="C1010" s="170">
        <f t="shared" si="206"/>
        <v>96560000</v>
      </c>
      <c r="D1010">
        <f t="shared" ref="D1010:D1073" si="208">_xlfn.NORM.DIST(C1010,$C$153,$C$154,FALSE)</f>
        <v>6.3884070696269515E-10</v>
      </c>
      <c r="E1010" s="120">
        <f t="shared" ref="E1010:E1073" si="209">$C$172</f>
        <v>0</v>
      </c>
      <c r="F1010">
        <f t="shared" ref="F1010:F1073" si="210">IF($C$172&gt;$C$171,IF(C1010&lt;$C$172,0,D1010),IF(C1010&gt;$C$172,0,D1010))</f>
        <v>0</v>
      </c>
      <c r="G1010" s="188">
        <f t="shared" ref="G1010:G1073" si="211">$H$177</f>
        <v>41863789.117750973</v>
      </c>
      <c r="H1010">
        <f t="shared" ref="H1010:H1073" si="212">IF($H$177&gt;$C$171,IF(C1010&lt;$H$177,0,D1010),IF(C1010&gt;$H$177,0,D1010))</f>
        <v>0</v>
      </c>
      <c r="I1010" s="120">
        <f t="shared" ref="I1010:I1073" si="213">$J$177</f>
        <v>97469544.215582341</v>
      </c>
      <c r="J1010" s="129">
        <f t="shared" ref="J1010:J1073" si="214">IF($J$177&gt;$C$171,IF(C1010&lt;$J$177,0,D1010),IF(C1010&gt;$J$177,0,D1010))</f>
        <v>0</v>
      </c>
      <c r="K1010" s="188">
        <f t="shared" ref="K1010:K1073" si="215">$L$177</f>
        <v>51131414.967389531</v>
      </c>
      <c r="L1010">
        <f t="shared" ref="L1010:L1073" si="216">IF($L$177&gt;$C$171,IF(C1010&lt;$L$177,0,D1010),IF(C1010&gt;$L$177,0,D1010))</f>
        <v>0</v>
      </c>
      <c r="M1010" s="120">
        <f t="shared" ref="M1010:M1073" si="217">$N$177</f>
        <v>88201918.365943789</v>
      </c>
      <c r="N1010" s="129">
        <f t="shared" ref="N1010:N1073" si="218">IF($N$177&gt;$C$171,IF(C1010&lt;$N$177,0,D1010),IF(C1010&gt;$N$177,0,D1010))</f>
        <v>6.3884070696269515E-10</v>
      </c>
      <c r="O1010" s="188">
        <f t="shared" ref="O1010:O1073" si="219">$P$177</f>
        <v>60399040.81702809</v>
      </c>
      <c r="P1010">
        <f t="shared" ref="P1010:P1073" si="220">IF($P$177&gt;$C$171,IF(C1010&lt;$P$177,0,D1010),IF(C1010&gt;$P$177,0,D1010))</f>
        <v>0</v>
      </c>
      <c r="Q1010" s="120">
        <f t="shared" si="207"/>
        <v>78934292.516305223</v>
      </c>
      <c r="R1010" s="129">
        <f t="shared" ref="R1010:R1073" si="221">IF($R$177&gt;$C$171,IF(C1010&lt;$R$177,0,D1010),IF(C1010&gt;$R$177,0,D1010))</f>
        <v>6.3884070696269515E-10</v>
      </c>
    </row>
    <row r="1011" spans="2:18" x14ac:dyDescent="0.3">
      <c r="B1011" s="157">
        <v>834</v>
      </c>
      <c r="C1011" s="170">
        <f t="shared" ref="C1011:C1074" si="222">C1010+$C$173</f>
        <v>96640000</v>
      </c>
      <c r="D1011">
        <f t="shared" si="208"/>
        <v>6.2301367147629066E-10</v>
      </c>
      <c r="E1011" s="120">
        <f t="shared" si="209"/>
        <v>0</v>
      </c>
      <c r="F1011">
        <f t="shared" si="210"/>
        <v>0</v>
      </c>
      <c r="G1011" s="188">
        <f t="shared" si="211"/>
        <v>41863789.117750973</v>
      </c>
      <c r="H1011">
        <f t="shared" si="212"/>
        <v>0</v>
      </c>
      <c r="I1011" s="120">
        <f t="shared" si="213"/>
        <v>97469544.215582341</v>
      </c>
      <c r="J1011" s="129">
        <f t="shared" si="214"/>
        <v>0</v>
      </c>
      <c r="K1011" s="188">
        <f t="shared" si="215"/>
        <v>51131414.967389531</v>
      </c>
      <c r="L1011">
        <f t="shared" si="216"/>
        <v>0</v>
      </c>
      <c r="M1011" s="120">
        <f t="shared" si="217"/>
        <v>88201918.365943789</v>
      </c>
      <c r="N1011" s="129">
        <f t="shared" si="218"/>
        <v>6.2301367147629066E-10</v>
      </c>
      <c r="O1011" s="188">
        <f t="shared" si="219"/>
        <v>60399040.81702809</v>
      </c>
      <c r="P1011">
        <f t="shared" si="220"/>
        <v>0</v>
      </c>
      <c r="Q1011" s="120">
        <f t="shared" ref="Q1011:Q1074" si="223">$R$177</f>
        <v>78934292.516305223</v>
      </c>
      <c r="R1011" s="129">
        <f t="shared" si="221"/>
        <v>6.2301367147629066E-10</v>
      </c>
    </row>
    <row r="1012" spans="2:18" x14ac:dyDescent="0.3">
      <c r="B1012" s="157">
        <v>835</v>
      </c>
      <c r="C1012" s="170">
        <f t="shared" si="222"/>
        <v>96720000</v>
      </c>
      <c r="D1012">
        <f t="shared" si="208"/>
        <v>6.075334728043616E-10</v>
      </c>
      <c r="E1012" s="120">
        <f t="shared" si="209"/>
        <v>0</v>
      </c>
      <c r="F1012">
        <f t="shared" si="210"/>
        <v>0</v>
      </c>
      <c r="G1012" s="188">
        <f t="shared" si="211"/>
        <v>41863789.117750973</v>
      </c>
      <c r="H1012">
        <f t="shared" si="212"/>
        <v>0</v>
      </c>
      <c r="I1012" s="120">
        <f t="shared" si="213"/>
        <v>97469544.215582341</v>
      </c>
      <c r="J1012" s="129">
        <f t="shared" si="214"/>
        <v>0</v>
      </c>
      <c r="K1012" s="188">
        <f t="shared" si="215"/>
        <v>51131414.967389531</v>
      </c>
      <c r="L1012">
        <f t="shared" si="216"/>
        <v>0</v>
      </c>
      <c r="M1012" s="120">
        <f t="shared" si="217"/>
        <v>88201918.365943789</v>
      </c>
      <c r="N1012" s="129">
        <f t="shared" si="218"/>
        <v>6.075334728043616E-10</v>
      </c>
      <c r="O1012" s="188">
        <f t="shared" si="219"/>
        <v>60399040.81702809</v>
      </c>
      <c r="P1012">
        <f t="shared" si="220"/>
        <v>0</v>
      </c>
      <c r="Q1012" s="120">
        <f t="shared" si="223"/>
        <v>78934292.516305223</v>
      </c>
      <c r="R1012" s="129">
        <f t="shared" si="221"/>
        <v>6.075334728043616E-10</v>
      </c>
    </row>
    <row r="1013" spans="2:18" x14ac:dyDescent="0.3">
      <c r="B1013" s="157">
        <v>836</v>
      </c>
      <c r="C1013" s="170">
        <f t="shared" si="222"/>
        <v>96800000</v>
      </c>
      <c r="D1013">
        <f t="shared" si="208"/>
        <v>5.9239377125734855E-10</v>
      </c>
      <c r="E1013" s="120">
        <f t="shared" si="209"/>
        <v>0</v>
      </c>
      <c r="F1013">
        <f t="shared" si="210"/>
        <v>0</v>
      </c>
      <c r="G1013" s="188">
        <f t="shared" si="211"/>
        <v>41863789.117750973</v>
      </c>
      <c r="H1013">
        <f t="shared" si="212"/>
        <v>0</v>
      </c>
      <c r="I1013" s="120">
        <f t="shared" si="213"/>
        <v>97469544.215582341</v>
      </c>
      <c r="J1013" s="129">
        <f t="shared" si="214"/>
        <v>0</v>
      </c>
      <c r="K1013" s="188">
        <f t="shared" si="215"/>
        <v>51131414.967389531</v>
      </c>
      <c r="L1013">
        <f t="shared" si="216"/>
        <v>0</v>
      </c>
      <c r="M1013" s="120">
        <f t="shared" si="217"/>
        <v>88201918.365943789</v>
      </c>
      <c r="N1013" s="129">
        <f t="shared" si="218"/>
        <v>5.9239377125734855E-10</v>
      </c>
      <c r="O1013" s="188">
        <f t="shared" si="219"/>
        <v>60399040.81702809</v>
      </c>
      <c r="P1013">
        <f t="shared" si="220"/>
        <v>0</v>
      </c>
      <c r="Q1013" s="120">
        <f t="shared" si="223"/>
        <v>78934292.516305223</v>
      </c>
      <c r="R1013" s="129">
        <f t="shared" si="221"/>
        <v>5.9239377125734855E-10</v>
      </c>
    </row>
    <row r="1014" spans="2:18" x14ac:dyDescent="0.3">
      <c r="B1014" s="157">
        <v>837</v>
      </c>
      <c r="C1014" s="170">
        <f t="shared" si="222"/>
        <v>96880000</v>
      </c>
      <c r="D1014">
        <f t="shared" si="208"/>
        <v>5.7758830973513872E-10</v>
      </c>
      <c r="E1014" s="120">
        <f t="shared" si="209"/>
        <v>0</v>
      </c>
      <c r="F1014">
        <f t="shared" si="210"/>
        <v>0</v>
      </c>
      <c r="G1014" s="188">
        <f t="shared" si="211"/>
        <v>41863789.117750973</v>
      </c>
      <c r="H1014">
        <f t="shared" si="212"/>
        <v>0</v>
      </c>
      <c r="I1014" s="120">
        <f t="shared" si="213"/>
        <v>97469544.215582341</v>
      </c>
      <c r="J1014" s="129">
        <f t="shared" si="214"/>
        <v>0</v>
      </c>
      <c r="K1014" s="188">
        <f t="shared" si="215"/>
        <v>51131414.967389531</v>
      </c>
      <c r="L1014">
        <f t="shared" si="216"/>
        <v>0</v>
      </c>
      <c r="M1014" s="120">
        <f t="shared" si="217"/>
        <v>88201918.365943789</v>
      </c>
      <c r="N1014" s="129">
        <f t="shared" si="218"/>
        <v>5.7758830973513872E-10</v>
      </c>
      <c r="O1014" s="188">
        <f t="shared" si="219"/>
        <v>60399040.81702809</v>
      </c>
      <c r="P1014">
        <f t="shared" si="220"/>
        <v>0</v>
      </c>
      <c r="Q1014" s="120">
        <f t="shared" si="223"/>
        <v>78934292.516305223</v>
      </c>
      <c r="R1014" s="129">
        <f t="shared" si="221"/>
        <v>5.7758830973513872E-10</v>
      </c>
    </row>
    <row r="1015" spans="2:18" x14ac:dyDescent="0.3">
      <c r="B1015" s="157">
        <v>838</v>
      </c>
      <c r="C1015" s="170">
        <f t="shared" si="222"/>
        <v>96960000</v>
      </c>
      <c r="D1015">
        <f t="shared" si="208"/>
        <v>5.6311091351054837E-10</v>
      </c>
      <c r="E1015" s="120">
        <f t="shared" si="209"/>
        <v>0</v>
      </c>
      <c r="F1015">
        <f t="shared" si="210"/>
        <v>0</v>
      </c>
      <c r="G1015" s="188">
        <f t="shared" si="211"/>
        <v>41863789.117750973</v>
      </c>
      <c r="H1015">
        <f t="shared" si="212"/>
        <v>0</v>
      </c>
      <c r="I1015" s="120">
        <f t="shared" si="213"/>
        <v>97469544.215582341</v>
      </c>
      <c r="J1015" s="129">
        <f t="shared" si="214"/>
        <v>0</v>
      </c>
      <c r="K1015" s="188">
        <f t="shared" si="215"/>
        <v>51131414.967389531</v>
      </c>
      <c r="L1015">
        <f t="shared" si="216"/>
        <v>0</v>
      </c>
      <c r="M1015" s="120">
        <f t="shared" si="217"/>
        <v>88201918.365943789</v>
      </c>
      <c r="N1015" s="129">
        <f t="shared" si="218"/>
        <v>5.6311091351054837E-10</v>
      </c>
      <c r="O1015" s="188">
        <f t="shared" si="219"/>
        <v>60399040.81702809</v>
      </c>
      <c r="P1015">
        <f t="shared" si="220"/>
        <v>0</v>
      </c>
      <c r="Q1015" s="120">
        <f t="shared" si="223"/>
        <v>78934292.516305223</v>
      </c>
      <c r="R1015" s="129">
        <f t="shared" si="221"/>
        <v>5.6311091351054837E-10</v>
      </c>
    </row>
    <row r="1016" spans="2:18" x14ac:dyDescent="0.3">
      <c r="B1016" s="157">
        <v>839</v>
      </c>
      <c r="C1016" s="170">
        <f t="shared" si="222"/>
        <v>97040000</v>
      </c>
      <c r="D1016">
        <f t="shared" si="208"/>
        <v>5.4895548998789298E-10</v>
      </c>
      <c r="E1016" s="120">
        <f t="shared" si="209"/>
        <v>0</v>
      </c>
      <c r="F1016">
        <f t="shared" si="210"/>
        <v>0</v>
      </c>
      <c r="G1016" s="188">
        <f t="shared" si="211"/>
        <v>41863789.117750973</v>
      </c>
      <c r="H1016">
        <f t="shared" si="212"/>
        <v>0</v>
      </c>
      <c r="I1016" s="120">
        <f t="shared" si="213"/>
        <v>97469544.215582341</v>
      </c>
      <c r="J1016" s="129">
        <f t="shared" si="214"/>
        <v>0</v>
      </c>
      <c r="K1016" s="188">
        <f t="shared" si="215"/>
        <v>51131414.967389531</v>
      </c>
      <c r="L1016">
        <f t="shared" si="216"/>
        <v>0</v>
      </c>
      <c r="M1016" s="120">
        <f t="shared" si="217"/>
        <v>88201918.365943789</v>
      </c>
      <c r="N1016" s="129">
        <f t="shared" si="218"/>
        <v>5.4895548998789298E-10</v>
      </c>
      <c r="O1016" s="188">
        <f t="shared" si="219"/>
        <v>60399040.81702809</v>
      </c>
      <c r="P1016">
        <f t="shared" si="220"/>
        <v>0</v>
      </c>
      <c r="Q1016" s="120">
        <f t="shared" si="223"/>
        <v>78934292.516305223</v>
      </c>
      <c r="R1016" s="129">
        <f t="shared" si="221"/>
        <v>5.4895548998789298E-10</v>
      </c>
    </row>
    <row r="1017" spans="2:18" x14ac:dyDescent="0.3">
      <c r="B1017" s="157">
        <v>840</v>
      </c>
      <c r="C1017" s="170">
        <f t="shared" si="222"/>
        <v>97120000</v>
      </c>
      <c r="D1017">
        <f t="shared" si="208"/>
        <v>5.3511602843739968E-10</v>
      </c>
      <c r="E1017" s="120">
        <f t="shared" si="209"/>
        <v>0</v>
      </c>
      <c r="F1017">
        <f t="shared" si="210"/>
        <v>0</v>
      </c>
      <c r="G1017" s="188">
        <f t="shared" si="211"/>
        <v>41863789.117750973</v>
      </c>
      <c r="H1017">
        <f t="shared" si="212"/>
        <v>0</v>
      </c>
      <c r="I1017" s="120">
        <f t="shared" si="213"/>
        <v>97469544.215582341</v>
      </c>
      <c r="J1017" s="129">
        <f t="shared" si="214"/>
        <v>0</v>
      </c>
      <c r="K1017" s="188">
        <f t="shared" si="215"/>
        <v>51131414.967389531</v>
      </c>
      <c r="L1017">
        <f t="shared" si="216"/>
        <v>0</v>
      </c>
      <c r="M1017" s="120">
        <f t="shared" si="217"/>
        <v>88201918.365943789</v>
      </c>
      <c r="N1017" s="129">
        <f t="shared" si="218"/>
        <v>5.3511602843739968E-10</v>
      </c>
      <c r="O1017" s="188">
        <f t="shared" si="219"/>
        <v>60399040.81702809</v>
      </c>
      <c r="P1017">
        <f t="shared" si="220"/>
        <v>0</v>
      </c>
      <c r="Q1017" s="120">
        <f t="shared" si="223"/>
        <v>78934292.516305223</v>
      </c>
      <c r="R1017" s="129">
        <f t="shared" si="221"/>
        <v>5.3511602843739968E-10</v>
      </c>
    </row>
    <row r="1018" spans="2:18" x14ac:dyDescent="0.3">
      <c r="B1018" s="157">
        <v>841</v>
      </c>
      <c r="C1018" s="170">
        <f t="shared" si="222"/>
        <v>97200000</v>
      </c>
      <c r="D1018">
        <f t="shared" si="208"/>
        <v>5.2158659970615692E-10</v>
      </c>
      <c r="E1018" s="120">
        <f t="shared" si="209"/>
        <v>0</v>
      </c>
      <c r="F1018">
        <f t="shared" si="210"/>
        <v>0</v>
      </c>
      <c r="G1018" s="188">
        <f t="shared" si="211"/>
        <v>41863789.117750973</v>
      </c>
      <c r="H1018">
        <f t="shared" si="212"/>
        <v>0</v>
      </c>
      <c r="I1018" s="120">
        <f t="shared" si="213"/>
        <v>97469544.215582341</v>
      </c>
      <c r="J1018" s="129">
        <f t="shared" si="214"/>
        <v>0</v>
      </c>
      <c r="K1018" s="188">
        <f t="shared" si="215"/>
        <v>51131414.967389531</v>
      </c>
      <c r="L1018">
        <f t="shared" si="216"/>
        <v>0</v>
      </c>
      <c r="M1018" s="120">
        <f t="shared" si="217"/>
        <v>88201918.365943789</v>
      </c>
      <c r="N1018" s="129">
        <f t="shared" si="218"/>
        <v>5.2158659970615692E-10</v>
      </c>
      <c r="O1018" s="188">
        <f t="shared" si="219"/>
        <v>60399040.81702809</v>
      </c>
      <c r="P1018">
        <f t="shared" si="220"/>
        <v>0</v>
      </c>
      <c r="Q1018" s="120">
        <f t="shared" si="223"/>
        <v>78934292.516305223</v>
      </c>
      <c r="R1018" s="129">
        <f t="shared" si="221"/>
        <v>5.2158659970615692E-10</v>
      </c>
    </row>
    <row r="1019" spans="2:18" x14ac:dyDescent="0.3">
      <c r="B1019" s="157">
        <v>842</v>
      </c>
      <c r="C1019" s="170">
        <f t="shared" si="222"/>
        <v>97280000</v>
      </c>
      <c r="D1019">
        <f t="shared" si="208"/>
        <v>5.08361355906347E-10</v>
      </c>
      <c r="E1019" s="120">
        <f t="shared" si="209"/>
        <v>0</v>
      </c>
      <c r="F1019">
        <f t="shared" si="210"/>
        <v>0</v>
      </c>
      <c r="G1019" s="188">
        <f t="shared" si="211"/>
        <v>41863789.117750973</v>
      </c>
      <c r="H1019">
        <f t="shared" si="212"/>
        <v>0</v>
      </c>
      <c r="I1019" s="120">
        <f t="shared" si="213"/>
        <v>97469544.215582341</v>
      </c>
      <c r="J1019" s="129">
        <f t="shared" si="214"/>
        <v>0</v>
      </c>
      <c r="K1019" s="188">
        <f t="shared" si="215"/>
        <v>51131414.967389531</v>
      </c>
      <c r="L1019">
        <f t="shared" si="216"/>
        <v>0</v>
      </c>
      <c r="M1019" s="120">
        <f t="shared" si="217"/>
        <v>88201918.365943789</v>
      </c>
      <c r="N1019" s="129">
        <f t="shared" si="218"/>
        <v>5.08361355906347E-10</v>
      </c>
      <c r="O1019" s="188">
        <f t="shared" si="219"/>
        <v>60399040.81702809</v>
      </c>
      <c r="P1019">
        <f t="shared" si="220"/>
        <v>0</v>
      </c>
      <c r="Q1019" s="120">
        <f t="shared" si="223"/>
        <v>78934292.516305223</v>
      </c>
      <c r="R1019" s="129">
        <f t="shared" si="221"/>
        <v>5.08361355906347E-10</v>
      </c>
    </row>
    <row r="1020" spans="2:18" x14ac:dyDescent="0.3">
      <c r="B1020" s="157">
        <v>843</v>
      </c>
      <c r="C1020" s="170">
        <f t="shared" si="222"/>
        <v>97360000</v>
      </c>
      <c r="D1020">
        <f t="shared" si="208"/>
        <v>4.9543453008144599E-10</v>
      </c>
      <c r="E1020" s="120">
        <f t="shared" si="209"/>
        <v>0</v>
      </c>
      <c r="F1020">
        <f t="shared" si="210"/>
        <v>0</v>
      </c>
      <c r="G1020" s="188">
        <f t="shared" si="211"/>
        <v>41863789.117750973</v>
      </c>
      <c r="H1020">
        <f t="shared" si="212"/>
        <v>0</v>
      </c>
      <c r="I1020" s="120">
        <f t="shared" si="213"/>
        <v>97469544.215582341</v>
      </c>
      <c r="J1020" s="129">
        <f t="shared" si="214"/>
        <v>0</v>
      </c>
      <c r="K1020" s="188">
        <f t="shared" si="215"/>
        <v>51131414.967389531</v>
      </c>
      <c r="L1020">
        <f t="shared" si="216"/>
        <v>0</v>
      </c>
      <c r="M1020" s="120">
        <f t="shared" si="217"/>
        <v>88201918.365943789</v>
      </c>
      <c r="N1020" s="129">
        <f t="shared" si="218"/>
        <v>4.9543453008144599E-10</v>
      </c>
      <c r="O1020" s="188">
        <f t="shared" si="219"/>
        <v>60399040.81702809</v>
      </c>
      <c r="P1020">
        <f t="shared" si="220"/>
        <v>0</v>
      </c>
      <c r="Q1020" s="120">
        <f t="shared" si="223"/>
        <v>78934292.516305223</v>
      </c>
      <c r="R1020" s="129">
        <f t="shared" si="221"/>
        <v>4.9543453008144599E-10</v>
      </c>
    </row>
    <row r="1021" spans="2:18" x14ac:dyDescent="0.3">
      <c r="B1021" s="157">
        <v>844</v>
      </c>
      <c r="C1021" s="170">
        <f t="shared" si="222"/>
        <v>97440000</v>
      </c>
      <c r="D1021">
        <f t="shared" si="208"/>
        <v>4.8280043585111943E-10</v>
      </c>
      <c r="E1021" s="120">
        <f t="shared" si="209"/>
        <v>0</v>
      </c>
      <c r="F1021">
        <f t="shared" si="210"/>
        <v>0</v>
      </c>
      <c r="G1021" s="188">
        <f t="shared" si="211"/>
        <v>41863789.117750973</v>
      </c>
      <c r="H1021">
        <f t="shared" si="212"/>
        <v>0</v>
      </c>
      <c r="I1021" s="120">
        <f t="shared" si="213"/>
        <v>97469544.215582341</v>
      </c>
      <c r="J1021" s="129">
        <f t="shared" si="214"/>
        <v>0</v>
      </c>
      <c r="K1021" s="188">
        <f t="shared" si="215"/>
        <v>51131414.967389531</v>
      </c>
      <c r="L1021">
        <f t="shared" si="216"/>
        <v>0</v>
      </c>
      <c r="M1021" s="120">
        <f t="shared" si="217"/>
        <v>88201918.365943789</v>
      </c>
      <c r="N1021" s="129">
        <f t="shared" si="218"/>
        <v>4.8280043585111943E-10</v>
      </c>
      <c r="O1021" s="188">
        <f t="shared" si="219"/>
        <v>60399040.81702809</v>
      </c>
      <c r="P1021">
        <f t="shared" si="220"/>
        <v>0</v>
      </c>
      <c r="Q1021" s="120">
        <f t="shared" si="223"/>
        <v>78934292.516305223</v>
      </c>
      <c r="R1021" s="129">
        <f t="shared" si="221"/>
        <v>4.8280043585111943E-10</v>
      </c>
    </row>
    <row r="1022" spans="2:18" x14ac:dyDescent="0.3">
      <c r="B1022" s="157">
        <v>845</v>
      </c>
      <c r="C1022" s="170">
        <f t="shared" si="222"/>
        <v>97520000</v>
      </c>
      <c r="D1022">
        <f t="shared" si="208"/>
        <v>4.7045346703548675E-10</v>
      </c>
      <c r="E1022" s="120">
        <f t="shared" si="209"/>
        <v>0</v>
      </c>
      <c r="F1022">
        <f t="shared" si="210"/>
        <v>0</v>
      </c>
      <c r="G1022" s="188">
        <f t="shared" si="211"/>
        <v>41863789.117750973</v>
      </c>
      <c r="H1022">
        <f t="shared" si="212"/>
        <v>0</v>
      </c>
      <c r="I1022" s="120">
        <f t="shared" si="213"/>
        <v>97469544.215582341</v>
      </c>
      <c r="J1022" s="129">
        <f t="shared" si="214"/>
        <v>4.7045346703548675E-10</v>
      </c>
      <c r="K1022" s="188">
        <f t="shared" si="215"/>
        <v>51131414.967389531</v>
      </c>
      <c r="L1022">
        <f t="shared" si="216"/>
        <v>0</v>
      </c>
      <c r="M1022" s="120">
        <f t="shared" si="217"/>
        <v>88201918.365943789</v>
      </c>
      <c r="N1022" s="129">
        <f t="shared" si="218"/>
        <v>4.7045346703548675E-10</v>
      </c>
      <c r="O1022" s="188">
        <f t="shared" si="219"/>
        <v>60399040.81702809</v>
      </c>
      <c r="P1022">
        <f t="shared" si="220"/>
        <v>0</v>
      </c>
      <c r="Q1022" s="120">
        <f t="shared" si="223"/>
        <v>78934292.516305223</v>
      </c>
      <c r="R1022" s="129">
        <f t="shared" si="221"/>
        <v>4.7045346703548675E-10</v>
      </c>
    </row>
    <row r="1023" spans="2:18" x14ac:dyDescent="0.3">
      <c r="B1023" s="157">
        <v>846</v>
      </c>
      <c r="C1023" s="170">
        <f t="shared" si="222"/>
        <v>97600000</v>
      </c>
      <c r="D1023">
        <f t="shared" si="208"/>
        <v>4.5838809725946773E-10</v>
      </c>
      <c r="E1023" s="120">
        <f t="shared" si="209"/>
        <v>0</v>
      </c>
      <c r="F1023">
        <f t="shared" si="210"/>
        <v>0</v>
      </c>
      <c r="G1023" s="188">
        <f t="shared" si="211"/>
        <v>41863789.117750973</v>
      </c>
      <c r="H1023">
        <f t="shared" si="212"/>
        <v>0</v>
      </c>
      <c r="I1023" s="120">
        <f t="shared" si="213"/>
        <v>97469544.215582341</v>
      </c>
      <c r="J1023" s="129">
        <f t="shared" si="214"/>
        <v>4.5838809725946773E-10</v>
      </c>
      <c r="K1023" s="188">
        <f t="shared" si="215"/>
        <v>51131414.967389531</v>
      </c>
      <c r="L1023">
        <f t="shared" si="216"/>
        <v>0</v>
      </c>
      <c r="M1023" s="120">
        <f t="shared" si="217"/>
        <v>88201918.365943789</v>
      </c>
      <c r="N1023" s="129">
        <f t="shared" si="218"/>
        <v>4.5838809725946773E-10</v>
      </c>
      <c r="O1023" s="188">
        <f t="shared" si="219"/>
        <v>60399040.81702809</v>
      </c>
      <c r="P1023">
        <f t="shared" si="220"/>
        <v>0</v>
      </c>
      <c r="Q1023" s="120">
        <f t="shared" si="223"/>
        <v>78934292.516305223</v>
      </c>
      <c r="R1023" s="129">
        <f t="shared" si="221"/>
        <v>4.5838809725946773E-10</v>
      </c>
    </row>
    <row r="1024" spans="2:18" x14ac:dyDescent="0.3">
      <c r="B1024" s="157">
        <v>847</v>
      </c>
      <c r="C1024" s="170">
        <f t="shared" si="222"/>
        <v>97680000</v>
      </c>
      <c r="D1024">
        <f t="shared" si="208"/>
        <v>4.465988795378722E-10</v>
      </c>
      <c r="E1024" s="120">
        <f t="shared" si="209"/>
        <v>0</v>
      </c>
      <c r="F1024">
        <f t="shared" si="210"/>
        <v>0</v>
      </c>
      <c r="G1024" s="188">
        <f t="shared" si="211"/>
        <v>41863789.117750973</v>
      </c>
      <c r="H1024">
        <f t="shared" si="212"/>
        <v>0</v>
      </c>
      <c r="I1024" s="120">
        <f t="shared" si="213"/>
        <v>97469544.215582341</v>
      </c>
      <c r="J1024" s="129">
        <f t="shared" si="214"/>
        <v>4.465988795378722E-10</v>
      </c>
      <c r="K1024" s="188">
        <f t="shared" si="215"/>
        <v>51131414.967389531</v>
      </c>
      <c r="L1024">
        <f t="shared" si="216"/>
        <v>0</v>
      </c>
      <c r="M1024" s="120">
        <f t="shared" si="217"/>
        <v>88201918.365943789</v>
      </c>
      <c r="N1024" s="129">
        <f t="shared" si="218"/>
        <v>4.465988795378722E-10</v>
      </c>
      <c r="O1024" s="188">
        <f t="shared" si="219"/>
        <v>60399040.81702809</v>
      </c>
      <c r="P1024">
        <f t="shared" si="220"/>
        <v>0</v>
      </c>
      <c r="Q1024" s="120">
        <f t="shared" si="223"/>
        <v>78934292.516305223</v>
      </c>
      <c r="R1024" s="129">
        <f t="shared" si="221"/>
        <v>4.465988795378722E-10</v>
      </c>
    </row>
    <row r="1025" spans="2:18" x14ac:dyDescent="0.3">
      <c r="B1025" s="157">
        <v>848</v>
      </c>
      <c r="C1025" s="170">
        <f t="shared" si="222"/>
        <v>97760000</v>
      </c>
      <c r="D1025">
        <f t="shared" si="208"/>
        <v>4.3508044584193108E-10</v>
      </c>
      <c r="E1025" s="120">
        <f t="shared" si="209"/>
        <v>0</v>
      </c>
      <c r="F1025">
        <f t="shared" si="210"/>
        <v>0</v>
      </c>
      <c r="G1025" s="188">
        <f t="shared" si="211"/>
        <v>41863789.117750973</v>
      </c>
      <c r="H1025">
        <f t="shared" si="212"/>
        <v>0</v>
      </c>
      <c r="I1025" s="120">
        <f t="shared" si="213"/>
        <v>97469544.215582341</v>
      </c>
      <c r="J1025" s="129">
        <f t="shared" si="214"/>
        <v>4.3508044584193108E-10</v>
      </c>
      <c r="K1025" s="188">
        <f t="shared" si="215"/>
        <v>51131414.967389531</v>
      </c>
      <c r="L1025">
        <f t="shared" si="216"/>
        <v>0</v>
      </c>
      <c r="M1025" s="120">
        <f t="shared" si="217"/>
        <v>88201918.365943789</v>
      </c>
      <c r="N1025" s="129">
        <f t="shared" si="218"/>
        <v>4.3508044584193108E-10</v>
      </c>
      <c r="O1025" s="188">
        <f t="shared" si="219"/>
        <v>60399040.81702809</v>
      </c>
      <c r="P1025">
        <f t="shared" si="220"/>
        <v>0</v>
      </c>
      <c r="Q1025" s="120">
        <f t="shared" si="223"/>
        <v>78934292.516305223</v>
      </c>
      <c r="R1025" s="129">
        <f t="shared" si="221"/>
        <v>4.3508044584193108E-10</v>
      </c>
    </row>
    <row r="1026" spans="2:18" x14ac:dyDescent="0.3">
      <c r="B1026" s="157">
        <v>849</v>
      </c>
      <c r="C1026" s="170">
        <f t="shared" si="222"/>
        <v>97840000</v>
      </c>
      <c r="D1026">
        <f t="shared" si="208"/>
        <v>4.2382750664791064E-10</v>
      </c>
      <c r="E1026" s="120">
        <f t="shared" si="209"/>
        <v>0</v>
      </c>
      <c r="F1026">
        <f t="shared" si="210"/>
        <v>0</v>
      </c>
      <c r="G1026" s="188">
        <f t="shared" si="211"/>
        <v>41863789.117750973</v>
      </c>
      <c r="H1026">
        <f t="shared" si="212"/>
        <v>0</v>
      </c>
      <c r="I1026" s="120">
        <f t="shared" si="213"/>
        <v>97469544.215582341</v>
      </c>
      <c r="J1026" s="129">
        <f t="shared" si="214"/>
        <v>4.2382750664791064E-10</v>
      </c>
      <c r="K1026" s="188">
        <f t="shared" si="215"/>
        <v>51131414.967389531</v>
      </c>
      <c r="L1026">
        <f t="shared" si="216"/>
        <v>0</v>
      </c>
      <c r="M1026" s="120">
        <f t="shared" si="217"/>
        <v>88201918.365943789</v>
      </c>
      <c r="N1026" s="129">
        <f t="shared" si="218"/>
        <v>4.2382750664791064E-10</v>
      </c>
      <c r="O1026" s="188">
        <f t="shared" si="219"/>
        <v>60399040.81702809</v>
      </c>
      <c r="P1026">
        <f t="shared" si="220"/>
        <v>0</v>
      </c>
      <c r="Q1026" s="120">
        <f t="shared" si="223"/>
        <v>78934292.516305223</v>
      </c>
      <c r="R1026" s="129">
        <f t="shared" si="221"/>
        <v>4.2382750664791064E-10</v>
      </c>
    </row>
    <row r="1027" spans="2:18" x14ac:dyDescent="0.3">
      <c r="B1027" s="157">
        <v>850</v>
      </c>
      <c r="C1027" s="170">
        <f t="shared" si="222"/>
        <v>97920000</v>
      </c>
      <c r="D1027">
        <f t="shared" si="208"/>
        <v>4.1283485046849541E-10</v>
      </c>
      <c r="E1027" s="120">
        <f t="shared" si="209"/>
        <v>0</v>
      </c>
      <c r="F1027">
        <f t="shared" si="210"/>
        <v>0</v>
      </c>
      <c r="G1027" s="188">
        <f t="shared" si="211"/>
        <v>41863789.117750973</v>
      </c>
      <c r="H1027">
        <f t="shared" si="212"/>
        <v>0</v>
      </c>
      <c r="I1027" s="120">
        <f t="shared" si="213"/>
        <v>97469544.215582341</v>
      </c>
      <c r="J1027" s="129">
        <f t="shared" si="214"/>
        <v>4.1283485046849541E-10</v>
      </c>
      <c r="K1027" s="188">
        <f t="shared" si="215"/>
        <v>51131414.967389531</v>
      </c>
      <c r="L1027">
        <f t="shared" si="216"/>
        <v>0</v>
      </c>
      <c r="M1027" s="120">
        <f t="shared" si="217"/>
        <v>88201918.365943789</v>
      </c>
      <c r="N1027" s="129">
        <f t="shared" si="218"/>
        <v>4.1283485046849541E-10</v>
      </c>
      <c r="O1027" s="188">
        <f t="shared" si="219"/>
        <v>60399040.81702809</v>
      </c>
      <c r="P1027">
        <f t="shared" si="220"/>
        <v>0</v>
      </c>
      <c r="Q1027" s="120">
        <f t="shared" si="223"/>
        <v>78934292.516305223</v>
      </c>
      <c r="R1027" s="129">
        <f t="shared" si="221"/>
        <v>4.1283485046849541E-10</v>
      </c>
    </row>
    <row r="1028" spans="2:18" x14ac:dyDescent="0.3">
      <c r="B1028" s="157">
        <v>851</v>
      </c>
      <c r="C1028" s="170">
        <f t="shared" si="222"/>
        <v>98000000</v>
      </c>
      <c r="D1028">
        <f t="shared" si="208"/>
        <v>4.0209734336756743E-10</v>
      </c>
      <c r="E1028" s="120">
        <f t="shared" si="209"/>
        <v>0</v>
      </c>
      <c r="F1028">
        <f t="shared" si="210"/>
        <v>0</v>
      </c>
      <c r="G1028" s="188">
        <f t="shared" si="211"/>
        <v>41863789.117750973</v>
      </c>
      <c r="H1028">
        <f t="shared" si="212"/>
        <v>0</v>
      </c>
      <c r="I1028" s="120">
        <f t="shared" si="213"/>
        <v>97469544.215582341</v>
      </c>
      <c r="J1028" s="129">
        <f t="shared" si="214"/>
        <v>4.0209734336756743E-10</v>
      </c>
      <c r="K1028" s="188">
        <f t="shared" si="215"/>
        <v>51131414.967389531</v>
      </c>
      <c r="L1028">
        <f t="shared" si="216"/>
        <v>0</v>
      </c>
      <c r="M1028" s="120">
        <f t="shared" si="217"/>
        <v>88201918.365943789</v>
      </c>
      <c r="N1028" s="129">
        <f t="shared" si="218"/>
        <v>4.0209734336756743E-10</v>
      </c>
      <c r="O1028" s="188">
        <f t="shared" si="219"/>
        <v>60399040.81702809</v>
      </c>
      <c r="P1028">
        <f t="shared" si="220"/>
        <v>0</v>
      </c>
      <c r="Q1028" s="120">
        <f t="shared" si="223"/>
        <v>78934292.516305223</v>
      </c>
      <c r="R1028" s="129">
        <f t="shared" si="221"/>
        <v>4.0209734336756743E-10</v>
      </c>
    </row>
    <row r="1029" spans="2:18" x14ac:dyDescent="0.3">
      <c r="B1029" s="157">
        <v>852</v>
      </c>
      <c r="C1029" s="170">
        <f t="shared" si="222"/>
        <v>98080000</v>
      </c>
      <c r="D1029">
        <f t="shared" si="208"/>
        <v>3.9160992845904891E-10</v>
      </c>
      <c r="E1029" s="120">
        <f t="shared" si="209"/>
        <v>0</v>
      </c>
      <c r="F1029">
        <f t="shared" si="210"/>
        <v>0</v>
      </c>
      <c r="G1029" s="188">
        <f t="shared" si="211"/>
        <v>41863789.117750973</v>
      </c>
      <c r="H1029">
        <f t="shared" si="212"/>
        <v>0</v>
      </c>
      <c r="I1029" s="120">
        <f t="shared" si="213"/>
        <v>97469544.215582341</v>
      </c>
      <c r="J1029" s="129">
        <f t="shared" si="214"/>
        <v>3.9160992845904891E-10</v>
      </c>
      <c r="K1029" s="188">
        <f t="shared" si="215"/>
        <v>51131414.967389531</v>
      </c>
      <c r="L1029">
        <f t="shared" si="216"/>
        <v>0</v>
      </c>
      <c r="M1029" s="120">
        <f t="shared" si="217"/>
        <v>88201918.365943789</v>
      </c>
      <c r="N1029" s="129">
        <f t="shared" si="218"/>
        <v>3.9160992845904891E-10</v>
      </c>
      <c r="O1029" s="188">
        <f t="shared" si="219"/>
        <v>60399040.81702809</v>
      </c>
      <c r="P1029">
        <f t="shared" si="220"/>
        <v>0</v>
      </c>
      <c r="Q1029" s="120">
        <f t="shared" si="223"/>
        <v>78934292.516305223</v>
      </c>
      <c r="R1029" s="129">
        <f t="shared" si="221"/>
        <v>3.9160992845904891E-10</v>
      </c>
    </row>
    <row r="1030" spans="2:18" x14ac:dyDescent="0.3">
      <c r="B1030" s="157">
        <v>853</v>
      </c>
      <c r="C1030" s="170">
        <f t="shared" si="222"/>
        <v>98160000</v>
      </c>
      <c r="D1030">
        <f t="shared" si="208"/>
        <v>3.8136762539041743E-10</v>
      </c>
      <c r="E1030" s="120">
        <f t="shared" si="209"/>
        <v>0</v>
      </c>
      <c r="F1030">
        <f t="shared" si="210"/>
        <v>0</v>
      </c>
      <c r="G1030" s="188">
        <f t="shared" si="211"/>
        <v>41863789.117750973</v>
      </c>
      <c r="H1030">
        <f t="shared" si="212"/>
        <v>0</v>
      </c>
      <c r="I1030" s="120">
        <f t="shared" si="213"/>
        <v>97469544.215582341</v>
      </c>
      <c r="J1030" s="129">
        <f t="shared" si="214"/>
        <v>3.8136762539041743E-10</v>
      </c>
      <c r="K1030" s="188">
        <f t="shared" si="215"/>
        <v>51131414.967389531</v>
      </c>
      <c r="L1030">
        <f t="shared" si="216"/>
        <v>0</v>
      </c>
      <c r="M1030" s="120">
        <f t="shared" si="217"/>
        <v>88201918.365943789</v>
      </c>
      <c r="N1030" s="129">
        <f t="shared" si="218"/>
        <v>3.8136762539041743E-10</v>
      </c>
      <c r="O1030" s="188">
        <f t="shared" si="219"/>
        <v>60399040.81702809</v>
      </c>
      <c r="P1030">
        <f t="shared" si="220"/>
        <v>0</v>
      </c>
      <c r="Q1030" s="120">
        <f t="shared" si="223"/>
        <v>78934292.516305223</v>
      </c>
      <c r="R1030" s="129">
        <f t="shared" si="221"/>
        <v>3.8136762539041743E-10</v>
      </c>
    </row>
    <row r="1031" spans="2:18" x14ac:dyDescent="0.3">
      <c r="B1031" s="157">
        <v>854</v>
      </c>
      <c r="C1031" s="170">
        <f t="shared" si="222"/>
        <v>98240000</v>
      </c>
      <c r="D1031">
        <f t="shared" si="208"/>
        <v>3.7136552981154476E-10</v>
      </c>
      <c r="E1031" s="120">
        <f t="shared" si="209"/>
        <v>0</v>
      </c>
      <c r="F1031">
        <f t="shared" si="210"/>
        <v>0</v>
      </c>
      <c r="G1031" s="188">
        <f t="shared" si="211"/>
        <v>41863789.117750973</v>
      </c>
      <c r="H1031">
        <f t="shared" si="212"/>
        <v>0</v>
      </c>
      <c r="I1031" s="120">
        <f t="shared" si="213"/>
        <v>97469544.215582341</v>
      </c>
      <c r="J1031" s="129">
        <f t="shared" si="214"/>
        <v>3.7136552981154476E-10</v>
      </c>
      <c r="K1031" s="188">
        <f t="shared" si="215"/>
        <v>51131414.967389531</v>
      </c>
      <c r="L1031">
        <f t="shared" si="216"/>
        <v>0</v>
      </c>
      <c r="M1031" s="120">
        <f t="shared" si="217"/>
        <v>88201918.365943789</v>
      </c>
      <c r="N1031" s="129">
        <f t="shared" si="218"/>
        <v>3.7136552981154476E-10</v>
      </c>
      <c r="O1031" s="188">
        <f t="shared" si="219"/>
        <v>60399040.81702809</v>
      </c>
      <c r="P1031">
        <f t="shared" si="220"/>
        <v>0</v>
      </c>
      <c r="Q1031" s="120">
        <f t="shared" si="223"/>
        <v>78934292.516305223</v>
      </c>
      <c r="R1031" s="129">
        <f t="shared" si="221"/>
        <v>3.7136552981154476E-10</v>
      </c>
    </row>
    <row r="1032" spans="2:18" x14ac:dyDescent="0.3">
      <c r="B1032" s="157">
        <v>855</v>
      </c>
      <c r="C1032" s="170">
        <f t="shared" si="222"/>
        <v>98320000</v>
      </c>
      <c r="D1032">
        <f t="shared" si="208"/>
        <v>3.6159881282945669E-10</v>
      </c>
      <c r="E1032" s="120">
        <f t="shared" si="209"/>
        <v>0</v>
      </c>
      <c r="F1032">
        <f t="shared" si="210"/>
        <v>0</v>
      </c>
      <c r="G1032" s="188">
        <f t="shared" si="211"/>
        <v>41863789.117750973</v>
      </c>
      <c r="H1032">
        <f t="shared" si="212"/>
        <v>0</v>
      </c>
      <c r="I1032" s="120">
        <f t="shared" si="213"/>
        <v>97469544.215582341</v>
      </c>
      <c r="J1032" s="129">
        <f t="shared" si="214"/>
        <v>3.6159881282945669E-10</v>
      </c>
      <c r="K1032" s="188">
        <f t="shared" si="215"/>
        <v>51131414.967389531</v>
      </c>
      <c r="L1032">
        <f t="shared" si="216"/>
        <v>0</v>
      </c>
      <c r="M1032" s="120">
        <f t="shared" si="217"/>
        <v>88201918.365943789</v>
      </c>
      <c r="N1032" s="129">
        <f t="shared" si="218"/>
        <v>3.6159881282945669E-10</v>
      </c>
      <c r="O1032" s="188">
        <f t="shared" si="219"/>
        <v>60399040.81702809</v>
      </c>
      <c r="P1032">
        <f t="shared" si="220"/>
        <v>0</v>
      </c>
      <c r="Q1032" s="120">
        <f t="shared" si="223"/>
        <v>78934292.516305223</v>
      </c>
      <c r="R1032" s="129">
        <f t="shared" si="221"/>
        <v>3.6159881282945669E-10</v>
      </c>
    </row>
    <row r="1033" spans="2:18" x14ac:dyDescent="0.3">
      <c r="B1033" s="157">
        <v>856</v>
      </c>
      <c r="C1033" s="170">
        <f t="shared" si="222"/>
        <v>98400000</v>
      </c>
      <c r="D1033">
        <f t="shared" si="208"/>
        <v>3.5206272044963604E-10</v>
      </c>
      <c r="E1033" s="120">
        <f t="shared" si="209"/>
        <v>0</v>
      </c>
      <c r="F1033">
        <f t="shared" si="210"/>
        <v>0</v>
      </c>
      <c r="G1033" s="188">
        <f t="shared" si="211"/>
        <v>41863789.117750973</v>
      </c>
      <c r="H1033">
        <f t="shared" si="212"/>
        <v>0</v>
      </c>
      <c r="I1033" s="120">
        <f t="shared" si="213"/>
        <v>97469544.215582341</v>
      </c>
      <c r="J1033" s="129">
        <f t="shared" si="214"/>
        <v>3.5206272044963604E-10</v>
      </c>
      <c r="K1033" s="188">
        <f t="shared" si="215"/>
        <v>51131414.967389531</v>
      </c>
      <c r="L1033">
        <f t="shared" si="216"/>
        <v>0</v>
      </c>
      <c r="M1033" s="120">
        <f t="shared" si="217"/>
        <v>88201918.365943789</v>
      </c>
      <c r="N1033" s="129">
        <f t="shared" si="218"/>
        <v>3.5206272044963604E-10</v>
      </c>
      <c r="O1033" s="188">
        <f t="shared" si="219"/>
        <v>60399040.81702809</v>
      </c>
      <c r="P1033">
        <f t="shared" si="220"/>
        <v>0</v>
      </c>
      <c r="Q1033" s="120">
        <f t="shared" si="223"/>
        <v>78934292.516305223</v>
      </c>
      <c r="R1033" s="129">
        <f t="shared" si="221"/>
        <v>3.5206272044963604E-10</v>
      </c>
    </row>
    <row r="1034" spans="2:18" x14ac:dyDescent="0.3">
      <c r="B1034" s="157">
        <v>857</v>
      </c>
      <c r="C1034" s="170">
        <f t="shared" si="222"/>
        <v>98480000</v>
      </c>
      <c r="D1034">
        <f t="shared" si="208"/>
        <v>3.4275257300445942E-10</v>
      </c>
      <c r="E1034" s="120">
        <f t="shared" si="209"/>
        <v>0</v>
      </c>
      <c r="F1034">
        <f t="shared" si="210"/>
        <v>0</v>
      </c>
      <c r="G1034" s="188">
        <f t="shared" si="211"/>
        <v>41863789.117750973</v>
      </c>
      <c r="H1034">
        <f t="shared" si="212"/>
        <v>0</v>
      </c>
      <c r="I1034" s="120">
        <f t="shared" si="213"/>
        <v>97469544.215582341</v>
      </c>
      <c r="J1034" s="129">
        <f t="shared" si="214"/>
        <v>3.4275257300445942E-10</v>
      </c>
      <c r="K1034" s="188">
        <f t="shared" si="215"/>
        <v>51131414.967389531</v>
      </c>
      <c r="L1034">
        <f t="shared" si="216"/>
        <v>0</v>
      </c>
      <c r="M1034" s="120">
        <f t="shared" si="217"/>
        <v>88201918.365943789</v>
      </c>
      <c r="N1034" s="129">
        <f t="shared" si="218"/>
        <v>3.4275257300445942E-10</v>
      </c>
      <c r="O1034" s="188">
        <f t="shared" si="219"/>
        <v>60399040.81702809</v>
      </c>
      <c r="P1034">
        <f t="shared" si="220"/>
        <v>0</v>
      </c>
      <c r="Q1034" s="120">
        <f t="shared" si="223"/>
        <v>78934292.516305223</v>
      </c>
      <c r="R1034" s="129">
        <f t="shared" si="221"/>
        <v>3.4275257300445942E-10</v>
      </c>
    </row>
    <row r="1035" spans="2:18" x14ac:dyDescent="0.3">
      <c r="B1035" s="157">
        <v>858</v>
      </c>
      <c r="C1035" s="170">
        <f t="shared" si="222"/>
        <v>98560000</v>
      </c>
      <c r="D1035">
        <f t="shared" si="208"/>
        <v>3.336637645693666E-10</v>
      </c>
      <c r="E1035" s="120">
        <f t="shared" si="209"/>
        <v>0</v>
      </c>
      <c r="F1035">
        <f t="shared" si="210"/>
        <v>0</v>
      </c>
      <c r="G1035" s="188">
        <f t="shared" si="211"/>
        <v>41863789.117750973</v>
      </c>
      <c r="H1035">
        <f t="shared" si="212"/>
        <v>0</v>
      </c>
      <c r="I1035" s="120">
        <f t="shared" si="213"/>
        <v>97469544.215582341</v>
      </c>
      <c r="J1035" s="129">
        <f t="shared" si="214"/>
        <v>3.336637645693666E-10</v>
      </c>
      <c r="K1035" s="188">
        <f t="shared" si="215"/>
        <v>51131414.967389531</v>
      </c>
      <c r="L1035">
        <f t="shared" si="216"/>
        <v>0</v>
      </c>
      <c r="M1035" s="120">
        <f t="shared" si="217"/>
        <v>88201918.365943789</v>
      </c>
      <c r="N1035" s="129">
        <f t="shared" si="218"/>
        <v>3.336637645693666E-10</v>
      </c>
      <c r="O1035" s="188">
        <f t="shared" si="219"/>
        <v>60399040.81702809</v>
      </c>
      <c r="P1035">
        <f t="shared" si="220"/>
        <v>0</v>
      </c>
      <c r="Q1035" s="120">
        <f t="shared" si="223"/>
        <v>78934292.516305223</v>
      </c>
      <c r="R1035" s="129">
        <f t="shared" si="221"/>
        <v>3.336637645693666E-10</v>
      </c>
    </row>
    <row r="1036" spans="2:18" x14ac:dyDescent="0.3">
      <c r="B1036" s="157">
        <v>859</v>
      </c>
      <c r="C1036" s="170">
        <f t="shared" si="222"/>
        <v>98640000</v>
      </c>
      <c r="D1036">
        <f t="shared" si="208"/>
        <v>3.2479176236733126E-10</v>
      </c>
      <c r="E1036" s="120">
        <f t="shared" si="209"/>
        <v>0</v>
      </c>
      <c r="F1036">
        <f t="shared" si="210"/>
        <v>0</v>
      </c>
      <c r="G1036" s="188">
        <f t="shared" si="211"/>
        <v>41863789.117750973</v>
      </c>
      <c r="H1036">
        <f t="shared" si="212"/>
        <v>0</v>
      </c>
      <c r="I1036" s="120">
        <f t="shared" si="213"/>
        <v>97469544.215582341</v>
      </c>
      <c r="J1036" s="129">
        <f t="shared" si="214"/>
        <v>3.2479176236733126E-10</v>
      </c>
      <c r="K1036" s="188">
        <f t="shared" si="215"/>
        <v>51131414.967389531</v>
      </c>
      <c r="L1036">
        <f t="shared" si="216"/>
        <v>0</v>
      </c>
      <c r="M1036" s="120">
        <f t="shared" si="217"/>
        <v>88201918.365943789</v>
      </c>
      <c r="N1036" s="129">
        <f t="shared" si="218"/>
        <v>3.2479176236733126E-10</v>
      </c>
      <c r="O1036" s="188">
        <f t="shared" si="219"/>
        <v>60399040.81702809</v>
      </c>
      <c r="P1036">
        <f t="shared" si="220"/>
        <v>0</v>
      </c>
      <c r="Q1036" s="120">
        <f t="shared" si="223"/>
        <v>78934292.516305223</v>
      </c>
      <c r="R1036" s="129">
        <f t="shared" si="221"/>
        <v>3.2479176236733126E-10</v>
      </c>
    </row>
    <row r="1037" spans="2:18" x14ac:dyDescent="0.3">
      <c r="B1037" s="157">
        <v>860</v>
      </c>
      <c r="C1037" s="170">
        <f t="shared" si="222"/>
        <v>98720000</v>
      </c>
      <c r="D1037">
        <f t="shared" si="208"/>
        <v>3.1613210616222251E-10</v>
      </c>
      <c r="E1037" s="120">
        <f t="shared" si="209"/>
        <v>0</v>
      </c>
      <c r="F1037">
        <f t="shared" si="210"/>
        <v>0</v>
      </c>
      <c r="G1037" s="188">
        <f t="shared" si="211"/>
        <v>41863789.117750973</v>
      </c>
      <c r="H1037">
        <f t="shared" si="212"/>
        <v>0</v>
      </c>
      <c r="I1037" s="120">
        <f t="shared" si="213"/>
        <v>97469544.215582341</v>
      </c>
      <c r="J1037" s="129">
        <f t="shared" si="214"/>
        <v>3.1613210616222251E-10</v>
      </c>
      <c r="K1037" s="188">
        <f t="shared" si="215"/>
        <v>51131414.967389531</v>
      </c>
      <c r="L1037">
        <f t="shared" si="216"/>
        <v>0</v>
      </c>
      <c r="M1037" s="120">
        <f t="shared" si="217"/>
        <v>88201918.365943789</v>
      </c>
      <c r="N1037" s="129">
        <f t="shared" si="218"/>
        <v>3.1613210616222251E-10</v>
      </c>
      <c r="O1037" s="188">
        <f t="shared" si="219"/>
        <v>60399040.81702809</v>
      </c>
      <c r="P1037">
        <f t="shared" si="220"/>
        <v>0</v>
      </c>
      <c r="Q1037" s="120">
        <f t="shared" si="223"/>
        <v>78934292.516305223</v>
      </c>
      <c r="R1037" s="129">
        <f t="shared" si="221"/>
        <v>3.1613210616222251E-10</v>
      </c>
    </row>
    <row r="1038" spans="2:18" x14ac:dyDescent="0.3">
      <c r="B1038" s="157">
        <v>861</v>
      </c>
      <c r="C1038" s="170">
        <f t="shared" si="222"/>
        <v>98800000</v>
      </c>
      <c r="D1038">
        <f t="shared" si="208"/>
        <v>3.076804076415999E-10</v>
      </c>
      <c r="E1038" s="120">
        <f t="shared" si="209"/>
        <v>0</v>
      </c>
      <c r="F1038">
        <f t="shared" si="210"/>
        <v>0</v>
      </c>
      <c r="G1038" s="188">
        <f t="shared" si="211"/>
        <v>41863789.117750973</v>
      </c>
      <c r="H1038">
        <f t="shared" si="212"/>
        <v>0</v>
      </c>
      <c r="I1038" s="120">
        <f t="shared" si="213"/>
        <v>97469544.215582341</v>
      </c>
      <c r="J1038" s="129">
        <f t="shared" si="214"/>
        <v>3.076804076415999E-10</v>
      </c>
      <c r="K1038" s="188">
        <f t="shared" si="215"/>
        <v>51131414.967389531</v>
      </c>
      <c r="L1038">
        <f t="shared" si="216"/>
        <v>0</v>
      </c>
      <c r="M1038" s="120">
        <f t="shared" si="217"/>
        <v>88201918.365943789</v>
      </c>
      <c r="N1038" s="129">
        <f t="shared" si="218"/>
        <v>3.076804076415999E-10</v>
      </c>
      <c r="O1038" s="188">
        <f t="shared" si="219"/>
        <v>60399040.81702809</v>
      </c>
      <c r="P1038">
        <f t="shared" si="220"/>
        <v>0</v>
      </c>
      <c r="Q1038" s="120">
        <f t="shared" si="223"/>
        <v>78934292.516305223</v>
      </c>
      <c r="R1038" s="129">
        <f t="shared" si="221"/>
        <v>3.076804076415999E-10</v>
      </c>
    </row>
    <row r="1039" spans="2:18" x14ac:dyDescent="0.3">
      <c r="B1039" s="157">
        <v>862</v>
      </c>
      <c r="C1039" s="170">
        <f t="shared" si="222"/>
        <v>98880000</v>
      </c>
      <c r="D1039">
        <f t="shared" si="208"/>
        <v>2.9943234978951308E-10</v>
      </c>
      <c r="E1039" s="120">
        <f t="shared" si="209"/>
        <v>0</v>
      </c>
      <c r="F1039">
        <f t="shared" si="210"/>
        <v>0</v>
      </c>
      <c r="G1039" s="188">
        <f t="shared" si="211"/>
        <v>41863789.117750973</v>
      </c>
      <c r="H1039">
        <f t="shared" si="212"/>
        <v>0</v>
      </c>
      <c r="I1039" s="120">
        <f t="shared" si="213"/>
        <v>97469544.215582341</v>
      </c>
      <c r="J1039" s="129">
        <f t="shared" si="214"/>
        <v>2.9943234978951308E-10</v>
      </c>
      <c r="K1039" s="188">
        <f t="shared" si="215"/>
        <v>51131414.967389531</v>
      </c>
      <c r="L1039">
        <f t="shared" si="216"/>
        <v>0</v>
      </c>
      <c r="M1039" s="120">
        <f t="shared" si="217"/>
        <v>88201918.365943789</v>
      </c>
      <c r="N1039" s="129">
        <f t="shared" si="218"/>
        <v>2.9943234978951308E-10</v>
      </c>
      <c r="O1039" s="188">
        <f t="shared" si="219"/>
        <v>60399040.81702809</v>
      </c>
      <c r="P1039">
        <f t="shared" si="220"/>
        <v>0</v>
      </c>
      <c r="Q1039" s="120">
        <f t="shared" si="223"/>
        <v>78934292.516305223</v>
      </c>
      <c r="R1039" s="129">
        <f t="shared" si="221"/>
        <v>2.9943234978951308E-10</v>
      </c>
    </row>
    <row r="1040" spans="2:18" x14ac:dyDescent="0.3">
      <c r="B1040" s="157">
        <v>863</v>
      </c>
      <c r="C1040" s="170">
        <f t="shared" si="222"/>
        <v>98960000</v>
      </c>
      <c r="D1040">
        <f t="shared" si="208"/>
        <v>2.9138368624983341E-10</v>
      </c>
      <c r="E1040" s="120">
        <f t="shared" si="209"/>
        <v>0</v>
      </c>
      <c r="F1040">
        <f t="shared" si="210"/>
        <v>0</v>
      </c>
      <c r="G1040" s="188">
        <f t="shared" si="211"/>
        <v>41863789.117750973</v>
      </c>
      <c r="H1040">
        <f t="shared" si="212"/>
        <v>0</v>
      </c>
      <c r="I1040" s="120">
        <f t="shared" si="213"/>
        <v>97469544.215582341</v>
      </c>
      <c r="J1040" s="129">
        <f t="shared" si="214"/>
        <v>2.9138368624983341E-10</v>
      </c>
      <c r="K1040" s="188">
        <f t="shared" si="215"/>
        <v>51131414.967389531</v>
      </c>
      <c r="L1040">
        <f t="shared" si="216"/>
        <v>0</v>
      </c>
      <c r="M1040" s="120">
        <f t="shared" si="217"/>
        <v>88201918.365943789</v>
      </c>
      <c r="N1040" s="129">
        <f t="shared" si="218"/>
        <v>2.9138368624983341E-10</v>
      </c>
      <c r="O1040" s="188">
        <f t="shared" si="219"/>
        <v>60399040.81702809</v>
      </c>
      <c r="P1040">
        <f t="shared" si="220"/>
        <v>0</v>
      </c>
      <c r="Q1040" s="120">
        <f t="shared" si="223"/>
        <v>78934292.516305223</v>
      </c>
      <c r="R1040" s="129">
        <f t="shared" si="221"/>
        <v>2.9138368624983341E-10</v>
      </c>
    </row>
    <row r="1041" spans="2:18" x14ac:dyDescent="0.3">
      <c r="B1041" s="157">
        <v>864</v>
      </c>
      <c r="C1041" s="170">
        <f t="shared" si="222"/>
        <v>99040000</v>
      </c>
      <c r="D1041">
        <f t="shared" si="208"/>
        <v>2.8353024068066721E-10</v>
      </c>
      <c r="E1041" s="120">
        <f t="shared" si="209"/>
        <v>0</v>
      </c>
      <c r="F1041">
        <f t="shared" si="210"/>
        <v>0</v>
      </c>
      <c r="G1041" s="188">
        <f t="shared" si="211"/>
        <v>41863789.117750973</v>
      </c>
      <c r="H1041">
        <f t="shared" si="212"/>
        <v>0</v>
      </c>
      <c r="I1041" s="120">
        <f t="shared" si="213"/>
        <v>97469544.215582341</v>
      </c>
      <c r="J1041" s="129">
        <f t="shared" si="214"/>
        <v>2.8353024068066721E-10</v>
      </c>
      <c r="K1041" s="188">
        <f t="shared" si="215"/>
        <v>51131414.967389531</v>
      </c>
      <c r="L1041">
        <f t="shared" si="216"/>
        <v>0</v>
      </c>
      <c r="M1041" s="120">
        <f t="shared" si="217"/>
        <v>88201918.365943789</v>
      </c>
      <c r="N1041" s="129">
        <f t="shared" si="218"/>
        <v>2.8353024068066721E-10</v>
      </c>
      <c r="O1041" s="188">
        <f t="shared" si="219"/>
        <v>60399040.81702809</v>
      </c>
      <c r="P1041">
        <f t="shared" si="220"/>
        <v>0</v>
      </c>
      <c r="Q1041" s="120">
        <f t="shared" si="223"/>
        <v>78934292.516305223</v>
      </c>
      <c r="R1041" s="129">
        <f t="shared" si="221"/>
        <v>2.8353024068066721E-10</v>
      </c>
    </row>
    <row r="1042" spans="2:18" x14ac:dyDescent="0.3">
      <c r="B1042" s="157">
        <v>865</v>
      </c>
      <c r="C1042" s="170">
        <f t="shared" si="222"/>
        <v>99120000</v>
      </c>
      <c r="D1042">
        <f t="shared" si="208"/>
        <v>2.7586790610035745E-10</v>
      </c>
      <c r="E1042" s="120">
        <f t="shared" si="209"/>
        <v>0</v>
      </c>
      <c r="F1042">
        <f t="shared" si="210"/>
        <v>0</v>
      </c>
      <c r="G1042" s="188">
        <f t="shared" si="211"/>
        <v>41863789.117750973</v>
      </c>
      <c r="H1042">
        <f t="shared" si="212"/>
        <v>0</v>
      </c>
      <c r="I1042" s="120">
        <f t="shared" si="213"/>
        <v>97469544.215582341</v>
      </c>
      <c r="J1042" s="129">
        <f t="shared" si="214"/>
        <v>2.7586790610035745E-10</v>
      </c>
      <c r="K1042" s="188">
        <f t="shared" si="215"/>
        <v>51131414.967389531</v>
      </c>
      <c r="L1042">
        <f t="shared" si="216"/>
        <v>0</v>
      </c>
      <c r="M1042" s="120">
        <f t="shared" si="217"/>
        <v>88201918.365943789</v>
      </c>
      <c r="N1042" s="129">
        <f t="shared" si="218"/>
        <v>2.7586790610035745E-10</v>
      </c>
      <c r="O1042" s="188">
        <f t="shared" si="219"/>
        <v>60399040.81702809</v>
      </c>
      <c r="P1042">
        <f t="shared" si="220"/>
        <v>0</v>
      </c>
      <c r="Q1042" s="120">
        <f t="shared" si="223"/>
        <v>78934292.516305223</v>
      </c>
      <c r="R1042" s="129">
        <f t="shared" si="221"/>
        <v>2.7586790610035745E-10</v>
      </c>
    </row>
    <row r="1043" spans="2:18" x14ac:dyDescent="0.3">
      <c r="B1043" s="157">
        <v>866</v>
      </c>
      <c r="C1043" s="170">
        <f t="shared" si="222"/>
        <v>99200000</v>
      </c>
      <c r="D1043">
        <f t="shared" si="208"/>
        <v>2.6839264422560471E-10</v>
      </c>
      <c r="E1043" s="120">
        <f t="shared" si="209"/>
        <v>0</v>
      </c>
      <c r="F1043">
        <f t="shared" si="210"/>
        <v>0</v>
      </c>
      <c r="G1043" s="188">
        <f t="shared" si="211"/>
        <v>41863789.117750973</v>
      </c>
      <c r="H1043">
        <f t="shared" si="212"/>
        <v>0</v>
      </c>
      <c r="I1043" s="120">
        <f t="shared" si="213"/>
        <v>97469544.215582341</v>
      </c>
      <c r="J1043" s="129">
        <f t="shared" si="214"/>
        <v>2.6839264422560471E-10</v>
      </c>
      <c r="K1043" s="188">
        <f t="shared" si="215"/>
        <v>51131414.967389531</v>
      </c>
      <c r="L1043">
        <f t="shared" si="216"/>
        <v>0</v>
      </c>
      <c r="M1043" s="120">
        <f t="shared" si="217"/>
        <v>88201918.365943789</v>
      </c>
      <c r="N1043" s="129">
        <f t="shared" si="218"/>
        <v>2.6839264422560471E-10</v>
      </c>
      <c r="O1043" s="188">
        <f t="shared" si="219"/>
        <v>60399040.81702809</v>
      </c>
      <c r="P1043">
        <f t="shared" si="220"/>
        <v>0</v>
      </c>
      <c r="Q1043" s="120">
        <f t="shared" si="223"/>
        <v>78934292.516305223</v>
      </c>
      <c r="R1043" s="129">
        <f t="shared" si="221"/>
        <v>2.6839264422560471E-10</v>
      </c>
    </row>
    <row r="1044" spans="2:18" x14ac:dyDescent="0.3">
      <c r="B1044" s="157">
        <v>867</v>
      </c>
      <c r="C1044" s="170">
        <f t="shared" si="222"/>
        <v>99280000</v>
      </c>
      <c r="D1044">
        <f t="shared" si="208"/>
        <v>2.6110048480219862E-10</v>
      </c>
      <c r="E1044" s="120">
        <f t="shared" si="209"/>
        <v>0</v>
      </c>
      <c r="F1044">
        <f t="shared" si="210"/>
        <v>0</v>
      </c>
      <c r="G1044" s="188">
        <f t="shared" si="211"/>
        <v>41863789.117750973</v>
      </c>
      <c r="H1044">
        <f t="shared" si="212"/>
        <v>0</v>
      </c>
      <c r="I1044" s="120">
        <f t="shared" si="213"/>
        <v>97469544.215582341</v>
      </c>
      <c r="J1044" s="129">
        <f t="shared" si="214"/>
        <v>2.6110048480219862E-10</v>
      </c>
      <c r="K1044" s="188">
        <f t="shared" si="215"/>
        <v>51131414.967389531</v>
      </c>
      <c r="L1044">
        <f t="shared" si="216"/>
        <v>0</v>
      </c>
      <c r="M1044" s="120">
        <f t="shared" si="217"/>
        <v>88201918.365943789</v>
      </c>
      <c r="N1044" s="129">
        <f t="shared" si="218"/>
        <v>2.6110048480219862E-10</v>
      </c>
      <c r="O1044" s="188">
        <f t="shared" si="219"/>
        <v>60399040.81702809</v>
      </c>
      <c r="P1044">
        <f t="shared" si="220"/>
        <v>0</v>
      </c>
      <c r="Q1044" s="120">
        <f t="shared" si="223"/>
        <v>78934292.516305223</v>
      </c>
      <c r="R1044" s="129">
        <f t="shared" si="221"/>
        <v>2.6110048480219862E-10</v>
      </c>
    </row>
    <row r="1045" spans="2:18" x14ac:dyDescent="0.3">
      <c r="B1045" s="157">
        <v>868</v>
      </c>
      <c r="C1045" s="170">
        <f t="shared" si="222"/>
        <v>99360000</v>
      </c>
      <c r="D1045">
        <f t="shared" si="208"/>
        <v>2.5398752492886464E-10</v>
      </c>
      <c r="E1045" s="120">
        <f t="shared" si="209"/>
        <v>0</v>
      </c>
      <c r="F1045">
        <f t="shared" si="210"/>
        <v>0</v>
      </c>
      <c r="G1045" s="188">
        <f t="shared" si="211"/>
        <v>41863789.117750973</v>
      </c>
      <c r="H1045">
        <f t="shared" si="212"/>
        <v>0</v>
      </c>
      <c r="I1045" s="120">
        <f t="shared" si="213"/>
        <v>97469544.215582341</v>
      </c>
      <c r="J1045" s="129">
        <f t="shared" si="214"/>
        <v>2.5398752492886464E-10</v>
      </c>
      <c r="K1045" s="188">
        <f t="shared" si="215"/>
        <v>51131414.967389531</v>
      </c>
      <c r="L1045">
        <f t="shared" si="216"/>
        <v>0</v>
      </c>
      <c r="M1045" s="120">
        <f t="shared" si="217"/>
        <v>88201918.365943789</v>
      </c>
      <c r="N1045" s="129">
        <f t="shared" si="218"/>
        <v>2.5398752492886464E-10</v>
      </c>
      <c r="O1045" s="188">
        <f t="shared" si="219"/>
        <v>60399040.81702809</v>
      </c>
      <c r="P1045">
        <f t="shared" si="220"/>
        <v>0</v>
      </c>
      <c r="Q1045" s="120">
        <f t="shared" si="223"/>
        <v>78934292.516305223</v>
      </c>
      <c r="R1045" s="129">
        <f t="shared" si="221"/>
        <v>2.5398752492886464E-10</v>
      </c>
    </row>
    <row r="1046" spans="2:18" x14ac:dyDescent="0.3">
      <c r="B1046" s="157">
        <v>869</v>
      </c>
      <c r="C1046" s="170">
        <f t="shared" si="222"/>
        <v>99440000</v>
      </c>
      <c r="D1046">
        <f t="shared" si="208"/>
        <v>2.4704992837470222E-10</v>
      </c>
      <c r="E1046" s="120">
        <f t="shared" si="209"/>
        <v>0</v>
      </c>
      <c r="F1046">
        <f t="shared" si="210"/>
        <v>0</v>
      </c>
      <c r="G1046" s="188">
        <f t="shared" si="211"/>
        <v>41863789.117750973</v>
      </c>
      <c r="H1046">
        <f t="shared" si="212"/>
        <v>0</v>
      </c>
      <c r="I1046" s="120">
        <f t="shared" si="213"/>
        <v>97469544.215582341</v>
      </c>
      <c r="J1046" s="129">
        <f t="shared" si="214"/>
        <v>2.4704992837470222E-10</v>
      </c>
      <c r="K1046" s="188">
        <f t="shared" si="215"/>
        <v>51131414.967389531</v>
      </c>
      <c r="L1046">
        <f t="shared" si="216"/>
        <v>0</v>
      </c>
      <c r="M1046" s="120">
        <f t="shared" si="217"/>
        <v>88201918.365943789</v>
      </c>
      <c r="N1046" s="129">
        <f t="shared" si="218"/>
        <v>2.4704992837470222E-10</v>
      </c>
      <c r="O1046" s="188">
        <f t="shared" si="219"/>
        <v>60399040.81702809</v>
      </c>
      <c r="P1046">
        <f t="shared" si="220"/>
        <v>0</v>
      </c>
      <c r="Q1046" s="120">
        <f t="shared" si="223"/>
        <v>78934292.516305223</v>
      </c>
      <c r="R1046" s="129">
        <f t="shared" si="221"/>
        <v>2.4704992837470222E-10</v>
      </c>
    </row>
    <row r="1047" spans="2:18" x14ac:dyDescent="0.3">
      <c r="B1047" s="157">
        <v>870</v>
      </c>
      <c r="C1047" s="170">
        <f t="shared" si="222"/>
        <v>99520000</v>
      </c>
      <c r="D1047">
        <f t="shared" si="208"/>
        <v>2.4028392489069623E-10</v>
      </c>
      <c r="E1047" s="120">
        <f t="shared" si="209"/>
        <v>0</v>
      </c>
      <c r="F1047">
        <f t="shared" si="210"/>
        <v>0</v>
      </c>
      <c r="G1047" s="188">
        <f t="shared" si="211"/>
        <v>41863789.117750973</v>
      </c>
      <c r="H1047">
        <f t="shared" si="212"/>
        <v>0</v>
      </c>
      <c r="I1047" s="120">
        <f t="shared" si="213"/>
        <v>97469544.215582341</v>
      </c>
      <c r="J1047" s="129">
        <f t="shared" si="214"/>
        <v>2.4028392489069623E-10</v>
      </c>
      <c r="K1047" s="188">
        <f t="shared" si="215"/>
        <v>51131414.967389531</v>
      </c>
      <c r="L1047">
        <f t="shared" si="216"/>
        <v>0</v>
      </c>
      <c r="M1047" s="120">
        <f t="shared" si="217"/>
        <v>88201918.365943789</v>
      </c>
      <c r="N1047" s="129">
        <f t="shared" si="218"/>
        <v>2.4028392489069623E-10</v>
      </c>
      <c r="O1047" s="188">
        <f t="shared" si="219"/>
        <v>60399040.81702809</v>
      </c>
      <c r="P1047">
        <f t="shared" si="220"/>
        <v>0</v>
      </c>
      <c r="Q1047" s="120">
        <f t="shared" si="223"/>
        <v>78934292.516305223</v>
      </c>
      <c r="R1047" s="129">
        <f t="shared" si="221"/>
        <v>2.4028392489069623E-10</v>
      </c>
    </row>
    <row r="1048" spans="2:18" x14ac:dyDescent="0.3">
      <c r="B1048" s="157">
        <v>871</v>
      </c>
      <c r="C1048" s="170">
        <f t="shared" si="222"/>
        <v>99600000</v>
      </c>
      <c r="D1048">
        <f t="shared" si="208"/>
        <v>2.3368580951576443E-10</v>
      </c>
      <c r="E1048" s="120">
        <f t="shared" si="209"/>
        <v>0</v>
      </c>
      <c r="F1048">
        <f t="shared" si="210"/>
        <v>0</v>
      </c>
      <c r="G1048" s="188">
        <f t="shared" si="211"/>
        <v>41863789.117750973</v>
      </c>
      <c r="H1048">
        <f t="shared" si="212"/>
        <v>0</v>
      </c>
      <c r="I1048" s="120">
        <f t="shared" si="213"/>
        <v>97469544.215582341</v>
      </c>
      <c r="J1048" s="129">
        <f t="shared" si="214"/>
        <v>2.3368580951576443E-10</v>
      </c>
      <c r="K1048" s="188">
        <f t="shared" si="215"/>
        <v>51131414.967389531</v>
      </c>
      <c r="L1048">
        <f t="shared" si="216"/>
        <v>0</v>
      </c>
      <c r="M1048" s="120">
        <f t="shared" si="217"/>
        <v>88201918.365943789</v>
      </c>
      <c r="N1048" s="129">
        <f t="shared" si="218"/>
        <v>2.3368580951576443E-10</v>
      </c>
      <c r="O1048" s="188">
        <f t="shared" si="219"/>
        <v>60399040.81702809</v>
      </c>
      <c r="P1048">
        <f t="shared" si="220"/>
        <v>0</v>
      </c>
      <c r="Q1048" s="120">
        <f t="shared" si="223"/>
        <v>78934292.516305223</v>
      </c>
      <c r="R1048" s="129">
        <f t="shared" si="221"/>
        <v>2.3368580951576443E-10</v>
      </c>
    </row>
    <row r="1049" spans="2:18" x14ac:dyDescent="0.3">
      <c r="B1049" s="157">
        <v>872</v>
      </c>
      <c r="C1049" s="170">
        <f t="shared" si="222"/>
        <v>99680000</v>
      </c>
      <c r="D1049">
        <f t="shared" si="208"/>
        <v>2.272519418777924E-10</v>
      </c>
      <c r="E1049" s="120">
        <f t="shared" si="209"/>
        <v>0</v>
      </c>
      <c r="F1049">
        <f t="shared" si="210"/>
        <v>0</v>
      </c>
      <c r="G1049" s="188">
        <f t="shared" si="211"/>
        <v>41863789.117750973</v>
      </c>
      <c r="H1049">
        <f t="shared" si="212"/>
        <v>0</v>
      </c>
      <c r="I1049" s="120">
        <f t="shared" si="213"/>
        <v>97469544.215582341</v>
      </c>
      <c r="J1049" s="129">
        <f t="shared" si="214"/>
        <v>2.272519418777924E-10</v>
      </c>
      <c r="K1049" s="188">
        <f t="shared" si="215"/>
        <v>51131414.967389531</v>
      </c>
      <c r="L1049">
        <f t="shared" si="216"/>
        <v>0</v>
      </c>
      <c r="M1049" s="120">
        <f t="shared" si="217"/>
        <v>88201918.365943789</v>
      </c>
      <c r="N1049" s="129">
        <f t="shared" si="218"/>
        <v>2.272519418777924E-10</v>
      </c>
      <c r="O1049" s="188">
        <f t="shared" si="219"/>
        <v>60399040.81702809</v>
      </c>
      <c r="P1049">
        <f t="shared" si="220"/>
        <v>0</v>
      </c>
      <c r="Q1049" s="120">
        <f t="shared" si="223"/>
        <v>78934292.516305223</v>
      </c>
      <c r="R1049" s="129">
        <f t="shared" si="221"/>
        <v>2.272519418777924E-10</v>
      </c>
    </row>
    <row r="1050" spans="2:18" x14ac:dyDescent="0.3">
      <c r="B1050" s="157">
        <v>873</v>
      </c>
      <c r="C1050" s="170">
        <f t="shared" si="222"/>
        <v>99760000</v>
      </c>
      <c r="D1050">
        <f t="shared" si="208"/>
        <v>2.2097874549011024E-10</v>
      </c>
      <c r="E1050" s="120">
        <f t="shared" si="209"/>
        <v>0</v>
      </c>
      <c r="F1050">
        <f t="shared" si="210"/>
        <v>0</v>
      </c>
      <c r="G1050" s="188">
        <f t="shared" si="211"/>
        <v>41863789.117750973</v>
      </c>
      <c r="H1050">
        <f t="shared" si="212"/>
        <v>0</v>
      </c>
      <c r="I1050" s="120">
        <f t="shared" si="213"/>
        <v>97469544.215582341</v>
      </c>
      <c r="J1050" s="129">
        <f t="shared" si="214"/>
        <v>2.2097874549011024E-10</v>
      </c>
      <c r="K1050" s="188">
        <f t="shared" si="215"/>
        <v>51131414.967389531</v>
      </c>
      <c r="L1050">
        <f t="shared" si="216"/>
        <v>0</v>
      </c>
      <c r="M1050" s="120">
        <f t="shared" si="217"/>
        <v>88201918.365943789</v>
      </c>
      <c r="N1050" s="129">
        <f t="shared" si="218"/>
        <v>2.2097874549011024E-10</v>
      </c>
      <c r="O1050" s="188">
        <f t="shared" si="219"/>
        <v>60399040.81702809</v>
      </c>
      <c r="P1050">
        <f t="shared" si="220"/>
        <v>0</v>
      </c>
      <c r="Q1050" s="120">
        <f t="shared" si="223"/>
        <v>78934292.516305223</v>
      </c>
      <c r="R1050" s="129">
        <f t="shared" si="221"/>
        <v>2.2097874549011024E-10</v>
      </c>
    </row>
    <row r="1051" spans="2:18" x14ac:dyDescent="0.3">
      <c r="B1051" s="157">
        <v>874</v>
      </c>
      <c r="C1051" s="170">
        <f t="shared" si="222"/>
        <v>99840000</v>
      </c>
      <c r="D1051">
        <f t="shared" si="208"/>
        <v>2.1486270704383508E-10</v>
      </c>
      <c r="E1051" s="120">
        <f t="shared" si="209"/>
        <v>0</v>
      </c>
      <c r="F1051">
        <f t="shared" si="210"/>
        <v>0</v>
      </c>
      <c r="G1051" s="188">
        <f t="shared" si="211"/>
        <v>41863789.117750973</v>
      </c>
      <c r="H1051">
        <f t="shared" si="212"/>
        <v>0</v>
      </c>
      <c r="I1051" s="120">
        <f t="shared" si="213"/>
        <v>97469544.215582341</v>
      </c>
      <c r="J1051" s="129">
        <f t="shared" si="214"/>
        <v>2.1486270704383508E-10</v>
      </c>
      <c r="K1051" s="188">
        <f t="shared" si="215"/>
        <v>51131414.967389531</v>
      </c>
      <c r="L1051">
        <f t="shared" si="216"/>
        <v>0</v>
      </c>
      <c r="M1051" s="120">
        <f t="shared" si="217"/>
        <v>88201918.365943789</v>
      </c>
      <c r="N1051" s="129">
        <f t="shared" si="218"/>
        <v>2.1486270704383508E-10</v>
      </c>
      <c r="O1051" s="188">
        <f t="shared" si="219"/>
        <v>60399040.81702809</v>
      </c>
      <c r="P1051">
        <f t="shared" si="220"/>
        <v>0</v>
      </c>
      <c r="Q1051" s="120">
        <f t="shared" si="223"/>
        <v>78934292.516305223</v>
      </c>
      <c r="R1051" s="129">
        <f t="shared" si="221"/>
        <v>2.1486270704383508E-10</v>
      </c>
    </row>
    <row r="1052" spans="2:18" x14ac:dyDescent="0.3">
      <c r="B1052" s="157">
        <v>875</v>
      </c>
      <c r="C1052" s="170">
        <f t="shared" si="222"/>
        <v>99920000</v>
      </c>
      <c r="D1052">
        <f t="shared" si="208"/>
        <v>2.089003756965162E-10</v>
      </c>
      <c r="E1052" s="120">
        <f t="shared" si="209"/>
        <v>0</v>
      </c>
      <c r="F1052">
        <f t="shared" si="210"/>
        <v>0</v>
      </c>
      <c r="G1052" s="188">
        <f t="shared" si="211"/>
        <v>41863789.117750973</v>
      </c>
      <c r="H1052">
        <f t="shared" si="212"/>
        <v>0</v>
      </c>
      <c r="I1052" s="120">
        <f t="shared" si="213"/>
        <v>97469544.215582341</v>
      </c>
      <c r="J1052" s="129">
        <f t="shared" si="214"/>
        <v>2.089003756965162E-10</v>
      </c>
      <c r="K1052" s="188">
        <f t="shared" si="215"/>
        <v>51131414.967389531</v>
      </c>
      <c r="L1052">
        <f t="shared" si="216"/>
        <v>0</v>
      </c>
      <c r="M1052" s="120">
        <f t="shared" si="217"/>
        <v>88201918.365943789</v>
      </c>
      <c r="N1052" s="129">
        <f t="shared" si="218"/>
        <v>2.089003756965162E-10</v>
      </c>
      <c r="O1052" s="188">
        <f t="shared" si="219"/>
        <v>60399040.81702809</v>
      </c>
      <c r="P1052">
        <f t="shared" si="220"/>
        <v>0</v>
      </c>
      <c r="Q1052" s="120">
        <f t="shared" si="223"/>
        <v>78934292.516305223</v>
      </c>
      <c r="R1052" s="129">
        <f t="shared" si="221"/>
        <v>2.089003756965162E-10</v>
      </c>
    </row>
    <row r="1053" spans="2:18" x14ac:dyDescent="0.3">
      <c r="B1053" s="157">
        <v>876</v>
      </c>
      <c r="C1053" s="170">
        <f t="shared" si="222"/>
        <v>100000000</v>
      </c>
      <c r="D1053">
        <f t="shared" si="208"/>
        <v>2.0308836235748856E-10</v>
      </c>
      <c r="E1053" s="120">
        <f t="shared" si="209"/>
        <v>0</v>
      </c>
      <c r="F1053">
        <f t="shared" si="210"/>
        <v>0</v>
      </c>
      <c r="G1053" s="188">
        <f t="shared" si="211"/>
        <v>41863789.117750973</v>
      </c>
      <c r="H1053">
        <f t="shared" si="212"/>
        <v>0</v>
      </c>
      <c r="I1053" s="120">
        <f t="shared" si="213"/>
        <v>97469544.215582341</v>
      </c>
      <c r="J1053" s="129">
        <f t="shared" si="214"/>
        <v>2.0308836235748856E-10</v>
      </c>
      <c r="K1053" s="188">
        <f t="shared" si="215"/>
        <v>51131414.967389531</v>
      </c>
      <c r="L1053">
        <f t="shared" si="216"/>
        <v>0</v>
      </c>
      <c r="M1053" s="120">
        <f t="shared" si="217"/>
        <v>88201918.365943789</v>
      </c>
      <c r="N1053" s="129">
        <f t="shared" si="218"/>
        <v>2.0308836235748856E-10</v>
      </c>
      <c r="O1053" s="188">
        <f t="shared" si="219"/>
        <v>60399040.81702809</v>
      </c>
      <c r="P1053">
        <f t="shared" si="220"/>
        <v>0</v>
      </c>
      <c r="Q1053" s="120">
        <f t="shared" si="223"/>
        <v>78934292.516305223</v>
      </c>
      <c r="R1053" s="129">
        <f t="shared" si="221"/>
        <v>2.0308836235748856E-10</v>
      </c>
    </row>
    <row r="1054" spans="2:18" x14ac:dyDescent="0.3">
      <c r="B1054" s="157">
        <v>877</v>
      </c>
      <c r="C1054" s="170">
        <f t="shared" si="222"/>
        <v>100080000</v>
      </c>
      <c r="D1054">
        <f t="shared" si="208"/>
        <v>1.9742333897035092E-10</v>
      </c>
      <c r="E1054" s="120">
        <f t="shared" si="209"/>
        <v>0</v>
      </c>
      <c r="F1054">
        <f t="shared" si="210"/>
        <v>0</v>
      </c>
      <c r="G1054" s="188">
        <f t="shared" si="211"/>
        <v>41863789.117750973</v>
      </c>
      <c r="H1054">
        <f t="shared" si="212"/>
        <v>0</v>
      </c>
      <c r="I1054" s="120">
        <f t="shared" si="213"/>
        <v>97469544.215582341</v>
      </c>
      <c r="J1054" s="129">
        <f t="shared" si="214"/>
        <v>1.9742333897035092E-10</v>
      </c>
      <c r="K1054" s="188">
        <f t="shared" si="215"/>
        <v>51131414.967389531</v>
      </c>
      <c r="L1054">
        <f t="shared" si="216"/>
        <v>0</v>
      </c>
      <c r="M1054" s="120">
        <f t="shared" si="217"/>
        <v>88201918.365943789</v>
      </c>
      <c r="N1054" s="129">
        <f t="shared" si="218"/>
        <v>1.9742333897035092E-10</v>
      </c>
      <c r="O1054" s="188">
        <f t="shared" si="219"/>
        <v>60399040.81702809</v>
      </c>
      <c r="P1054">
        <f t="shared" si="220"/>
        <v>0</v>
      </c>
      <c r="Q1054" s="120">
        <f t="shared" si="223"/>
        <v>78934292.516305223</v>
      </c>
      <c r="R1054" s="129">
        <f t="shared" si="221"/>
        <v>1.9742333897035092E-10</v>
      </c>
    </row>
    <row r="1055" spans="2:18" x14ac:dyDescent="0.3">
      <c r="B1055" s="157">
        <v>878</v>
      </c>
      <c r="C1055" s="170">
        <f t="shared" si="222"/>
        <v>100160000</v>
      </c>
      <c r="D1055">
        <f t="shared" si="208"/>
        <v>1.9190203779295352E-10</v>
      </c>
      <c r="E1055" s="120">
        <f t="shared" si="209"/>
        <v>0</v>
      </c>
      <c r="F1055">
        <f t="shared" si="210"/>
        <v>0</v>
      </c>
      <c r="G1055" s="188">
        <f t="shared" si="211"/>
        <v>41863789.117750973</v>
      </c>
      <c r="H1055">
        <f t="shared" si="212"/>
        <v>0</v>
      </c>
      <c r="I1055" s="120">
        <f t="shared" si="213"/>
        <v>97469544.215582341</v>
      </c>
      <c r="J1055" s="129">
        <f t="shared" si="214"/>
        <v>1.9190203779295352E-10</v>
      </c>
      <c r="K1055" s="188">
        <f t="shared" si="215"/>
        <v>51131414.967389531</v>
      </c>
      <c r="L1055">
        <f t="shared" si="216"/>
        <v>0</v>
      </c>
      <c r="M1055" s="120">
        <f t="shared" si="217"/>
        <v>88201918.365943789</v>
      </c>
      <c r="N1055" s="129">
        <f t="shared" si="218"/>
        <v>1.9190203779295352E-10</v>
      </c>
      <c r="O1055" s="188">
        <f t="shared" si="219"/>
        <v>60399040.81702809</v>
      </c>
      <c r="P1055">
        <f t="shared" si="220"/>
        <v>0</v>
      </c>
      <c r="Q1055" s="120">
        <f t="shared" si="223"/>
        <v>78934292.516305223</v>
      </c>
      <c r="R1055" s="129">
        <f t="shared" si="221"/>
        <v>1.9190203779295352E-10</v>
      </c>
    </row>
    <row r="1056" spans="2:18" x14ac:dyDescent="0.3">
      <c r="B1056" s="157">
        <v>879</v>
      </c>
      <c r="C1056" s="170">
        <f t="shared" si="222"/>
        <v>100240000</v>
      </c>
      <c r="D1056">
        <f t="shared" si="208"/>
        <v>1.8652125067529322E-10</v>
      </c>
      <c r="E1056" s="120">
        <f t="shared" si="209"/>
        <v>0</v>
      </c>
      <c r="F1056">
        <f t="shared" si="210"/>
        <v>0</v>
      </c>
      <c r="G1056" s="188">
        <f t="shared" si="211"/>
        <v>41863789.117750973</v>
      </c>
      <c r="H1056">
        <f t="shared" si="212"/>
        <v>0</v>
      </c>
      <c r="I1056" s="120">
        <f t="shared" si="213"/>
        <v>97469544.215582341</v>
      </c>
      <c r="J1056" s="129">
        <f t="shared" si="214"/>
        <v>1.8652125067529322E-10</v>
      </c>
      <c r="K1056" s="188">
        <f t="shared" si="215"/>
        <v>51131414.967389531</v>
      </c>
      <c r="L1056">
        <f t="shared" si="216"/>
        <v>0</v>
      </c>
      <c r="M1056" s="120">
        <f t="shared" si="217"/>
        <v>88201918.365943789</v>
      </c>
      <c r="N1056" s="129">
        <f t="shared" si="218"/>
        <v>1.8652125067529322E-10</v>
      </c>
      <c r="O1056" s="188">
        <f t="shared" si="219"/>
        <v>60399040.81702809</v>
      </c>
      <c r="P1056">
        <f t="shared" si="220"/>
        <v>0</v>
      </c>
      <c r="Q1056" s="120">
        <f t="shared" si="223"/>
        <v>78934292.516305223</v>
      </c>
      <c r="R1056" s="129">
        <f t="shared" si="221"/>
        <v>1.8652125067529322E-10</v>
      </c>
    </row>
    <row r="1057" spans="2:18" x14ac:dyDescent="0.3">
      <c r="B1057" s="157">
        <v>880</v>
      </c>
      <c r="C1057" s="170">
        <f t="shared" si="222"/>
        <v>100320000</v>
      </c>
      <c r="D1057">
        <f t="shared" si="208"/>
        <v>1.8127782833568267E-10</v>
      </c>
      <c r="E1057" s="120">
        <f t="shared" si="209"/>
        <v>0</v>
      </c>
      <c r="F1057">
        <f t="shared" si="210"/>
        <v>0</v>
      </c>
      <c r="G1057" s="188">
        <f t="shared" si="211"/>
        <v>41863789.117750973</v>
      </c>
      <c r="H1057">
        <f t="shared" si="212"/>
        <v>0</v>
      </c>
      <c r="I1057" s="120">
        <f t="shared" si="213"/>
        <v>97469544.215582341</v>
      </c>
      <c r="J1057" s="129">
        <f t="shared" si="214"/>
        <v>1.8127782833568267E-10</v>
      </c>
      <c r="K1057" s="188">
        <f t="shared" si="215"/>
        <v>51131414.967389531</v>
      </c>
      <c r="L1057">
        <f t="shared" si="216"/>
        <v>0</v>
      </c>
      <c r="M1057" s="120">
        <f t="shared" si="217"/>
        <v>88201918.365943789</v>
      </c>
      <c r="N1057" s="129">
        <f t="shared" si="218"/>
        <v>1.8127782833568267E-10</v>
      </c>
      <c r="O1057" s="188">
        <f t="shared" si="219"/>
        <v>60399040.81702809</v>
      </c>
      <c r="P1057">
        <f t="shared" si="220"/>
        <v>0</v>
      </c>
      <c r="Q1057" s="120">
        <f t="shared" si="223"/>
        <v>78934292.516305223</v>
      </c>
      <c r="R1057" s="129">
        <f t="shared" si="221"/>
        <v>1.8127782833568267E-10</v>
      </c>
    </row>
    <row r="1058" spans="2:18" x14ac:dyDescent="0.3">
      <c r="B1058" s="157">
        <v>881</v>
      </c>
      <c r="C1058" s="170">
        <f t="shared" si="222"/>
        <v>100400000</v>
      </c>
      <c r="D1058">
        <f t="shared" si="208"/>
        <v>1.7616867963557001E-10</v>
      </c>
      <c r="E1058" s="120">
        <f t="shared" si="209"/>
        <v>0</v>
      </c>
      <c r="F1058">
        <f t="shared" si="210"/>
        <v>0</v>
      </c>
      <c r="G1058" s="188">
        <f t="shared" si="211"/>
        <v>41863789.117750973</v>
      </c>
      <c r="H1058">
        <f t="shared" si="212"/>
        <v>0</v>
      </c>
      <c r="I1058" s="120">
        <f t="shared" si="213"/>
        <v>97469544.215582341</v>
      </c>
      <c r="J1058" s="129">
        <f t="shared" si="214"/>
        <v>1.7616867963557001E-10</v>
      </c>
      <c r="K1058" s="188">
        <f t="shared" si="215"/>
        <v>51131414.967389531</v>
      </c>
      <c r="L1058">
        <f t="shared" si="216"/>
        <v>0</v>
      </c>
      <c r="M1058" s="120">
        <f t="shared" si="217"/>
        <v>88201918.365943789</v>
      </c>
      <c r="N1058" s="129">
        <f t="shared" si="218"/>
        <v>1.7616867963557001E-10</v>
      </c>
      <c r="O1058" s="188">
        <f t="shared" si="219"/>
        <v>60399040.81702809</v>
      </c>
      <c r="P1058">
        <f t="shared" si="220"/>
        <v>0</v>
      </c>
      <c r="Q1058" s="120">
        <f t="shared" si="223"/>
        <v>78934292.516305223</v>
      </c>
      <c r="R1058" s="129">
        <f t="shared" si="221"/>
        <v>1.7616867963557001E-10</v>
      </c>
    </row>
    <row r="1059" spans="2:18" x14ac:dyDescent="0.3">
      <c r="B1059" s="157">
        <v>882</v>
      </c>
      <c r="C1059" s="170">
        <f t="shared" si="222"/>
        <v>100480000</v>
      </c>
      <c r="D1059">
        <f t="shared" si="208"/>
        <v>1.7119077085335697E-10</v>
      </c>
      <c r="E1059" s="120">
        <f t="shared" si="209"/>
        <v>0</v>
      </c>
      <c r="F1059">
        <f t="shared" si="210"/>
        <v>0</v>
      </c>
      <c r="G1059" s="188">
        <f t="shared" si="211"/>
        <v>41863789.117750973</v>
      </c>
      <c r="H1059">
        <f t="shared" si="212"/>
        <v>0</v>
      </c>
      <c r="I1059" s="120">
        <f t="shared" si="213"/>
        <v>97469544.215582341</v>
      </c>
      <c r="J1059" s="129">
        <f t="shared" si="214"/>
        <v>1.7119077085335697E-10</v>
      </c>
      <c r="K1059" s="188">
        <f t="shared" si="215"/>
        <v>51131414.967389531</v>
      </c>
      <c r="L1059">
        <f t="shared" si="216"/>
        <v>0</v>
      </c>
      <c r="M1059" s="120">
        <f t="shared" si="217"/>
        <v>88201918.365943789</v>
      </c>
      <c r="N1059" s="129">
        <f t="shared" si="218"/>
        <v>1.7119077085335697E-10</v>
      </c>
      <c r="O1059" s="188">
        <f t="shared" si="219"/>
        <v>60399040.81702809</v>
      </c>
      <c r="P1059">
        <f t="shared" si="220"/>
        <v>0</v>
      </c>
      <c r="Q1059" s="120">
        <f t="shared" si="223"/>
        <v>78934292.516305223</v>
      </c>
      <c r="R1059" s="129">
        <f t="shared" si="221"/>
        <v>1.7119077085335697E-10</v>
      </c>
    </row>
    <row r="1060" spans="2:18" x14ac:dyDescent="0.3">
      <c r="B1060" s="157">
        <v>883</v>
      </c>
      <c r="C1060" s="170">
        <f t="shared" si="222"/>
        <v>100560000</v>
      </c>
      <c r="D1060">
        <f t="shared" si="208"/>
        <v>1.6634112495757462E-10</v>
      </c>
      <c r="E1060" s="120">
        <f t="shared" si="209"/>
        <v>0</v>
      </c>
      <c r="F1060">
        <f t="shared" si="210"/>
        <v>0</v>
      </c>
      <c r="G1060" s="188">
        <f t="shared" si="211"/>
        <v>41863789.117750973</v>
      </c>
      <c r="H1060">
        <f t="shared" si="212"/>
        <v>0</v>
      </c>
      <c r="I1060" s="120">
        <f t="shared" si="213"/>
        <v>97469544.215582341</v>
      </c>
      <c r="J1060" s="129">
        <f t="shared" si="214"/>
        <v>1.6634112495757462E-10</v>
      </c>
      <c r="K1060" s="188">
        <f t="shared" si="215"/>
        <v>51131414.967389531</v>
      </c>
      <c r="L1060">
        <f t="shared" si="216"/>
        <v>0</v>
      </c>
      <c r="M1060" s="120">
        <f t="shared" si="217"/>
        <v>88201918.365943789</v>
      </c>
      <c r="N1060" s="129">
        <f t="shared" si="218"/>
        <v>1.6634112495757462E-10</v>
      </c>
      <c r="O1060" s="188">
        <f t="shared" si="219"/>
        <v>60399040.81702809</v>
      </c>
      <c r="P1060">
        <f t="shared" si="220"/>
        <v>0</v>
      </c>
      <c r="Q1060" s="120">
        <f t="shared" si="223"/>
        <v>78934292.516305223</v>
      </c>
      <c r="R1060" s="129">
        <f t="shared" si="221"/>
        <v>1.6634112495757462E-10</v>
      </c>
    </row>
    <row r="1061" spans="2:18" x14ac:dyDescent="0.3">
      <c r="B1061" s="157">
        <v>884</v>
      </c>
      <c r="C1061" s="170">
        <f t="shared" si="222"/>
        <v>100640000</v>
      </c>
      <c r="D1061">
        <f t="shared" si="208"/>
        <v>1.6161682087974285E-10</v>
      </c>
      <c r="E1061" s="120">
        <f t="shared" si="209"/>
        <v>0</v>
      </c>
      <c r="F1061">
        <f t="shared" si="210"/>
        <v>0</v>
      </c>
      <c r="G1061" s="188">
        <f t="shared" si="211"/>
        <v>41863789.117750973</v>
      </c>
      <c r="H1061">
        <f t="shared" si="212"/>
        <v>0</v>
      </c>
      <c r="I1061" s="120">
        <f t="shared" si="213"/>
        <v>97469544.215582341</v>
      </c>
      <c r="J1061" s="129">
        <f t="shared" si="214"/>
        <v>1.6161682087974285E-10</v>
      </c>
      <c r="K1061" s="188">
        <f t="shared" si="215"/>
        <v>51131414.967389531</v>
      </c>
      <c r="L1061">
        <f t="shared" si="216"/>
        <v>0</v>
      </c>
      <c r="M1061" s="120">
        <f t="shared" si="217"/>
        <v>88201918.365943789</v>
      </c>
      <c r="N1061" s="129">
        <f t="shared" si="218"/>
        <v>1.6161682087974285E-10</v>
      </c>
      <c r="O1061" s="188">
        <f t="shared" si="219"/>
        <v>60399040.81702809</v>
      </c>
      <c r="P1061">
        <f t="shared" si="220"/>
        <v>0</v>
      </c>
      <c r="Q1061" s="120">
        <f t="shared" si="223"/>
        <v>78934292.516305223</v>
      </c>
      <c r="R1061" s="129">
        <f t="shared" si="221"/>
        <v>1.6161682087974285E-10</v>
      </c>
    </row>
    <row r="1062" spans="2:18" x14ac:dyDescent="0.3">
      <c r="B1062" s="157">
        <v>885</v>
      </c>
      <c r="C1062" s="170">
        <f t="shared" si="222"/>
        <v>100720000</v>
      </c>
      <c r="D1062">
        <f t="shared" si="208"/>
        <v>1.570149927872555E-10</v>
      </c>
      <c r="E1062" s="120">
        <f t="shared" si="209"/>
        <v>0</v>
      </c>
      <c r="F1062">
        <f t="shared" si="210"/>
        <v>0</v>
      </c>
      <c r="G1062" s="188">
        <f t="shared" si="211"/>
        <v>41863789.117750973</v>
      </c>
      <c r="H1062">
        <f t="shared" si="212"/>
        <v>0</v>
      </c>
      <c r="I1062" s="120">
        <f t="shared" si="213"/>
        <v>97469544.215582341</v>
      </c>
      <c r="J1062" s="129">
        <f t="shared" si="214"/>
        <v>1.570149927872555E-10</v>
      </c>
      <c r="K1062" s="188">
        <f t="shared" si="215"/>
        <v>51131414.967389531</v>
      </c>
      <c r="L1062">
        <f t="shared" si="216"/>
        <v>0</v>
      </c>
      <c r="M1062" s="120">
        <f t="shared" si="217"/>
        <v>88201918.365943789</v>
      </c>
      <c r="N1062" s="129">
        <f t="shared" si="218"/>
        <v>1.570149927872555E-10</v>
      </c>
      <c r="O1062" s="188">
        <f t="shared" si="219"/>
        <v>60399040.81702809</v>
      </c>
      <c r="P1062">
        <f t="shared" si="220"/>
        <v>0</v>
      </c>
      <c r="Q1062" s="120">
        <f t="shared" si="223"/>
        <v>78934292.516305223</v>
      </c>
      <c r="R1062" s="129">
        <f t="shared" si="221"/>
        <v>1.570149927872555E-10</v>
      </c>
    </row>
    <row r="1063" spans="2:18" x14ac:dyDescent="0.3">
      <c r="B1063" s="157">
        <v>886</v>
      </c>
      <c r="C1063" s="170">
        <f t="shared" si="222"/>
        <v>100800000</v>
      </c>
      <c r="D1063">
        <f t="shared" si="208"/>
        <v>1.5253282935659887E-10</v>
      </c>
      <c r="E1063" s="120">
        <f t="shared" si="209"/>
        <v>0</v>
      </c>
      <c r="F1063">
        <f t="shared" si="210"/>
        <v>0</v>
      </c>
      <c r="G1063" s="188">
        <f t="shared" si="211"/>
        <v>41863789.117750973</v>
      </c>
      <c r="H1063">
        <f t="shared" si="212"/>
        <v>0</v>
      </c>
      <c r="I1063" s="120">
        <f t="shared" si="213"/>
        <v>97469544.215582341</v>
      </c>
      <c r="J1063" s="129">
        <f t="shared" si="214"/>
        <v>1.5253282935659887E-10</v>
      </c>
      <c r="K1063" s="188">
        <f t="shared" si="215"/>
        <v>51131414.967389531</v>
      </c>
      <c r="L1063">
        <f t="shared" si="216"/>
        <v>0</v>
      </c>
      <c r="M1063" s="120">
        <f t="shared" si="217"/>
        <v>88201918.365943789</v>
      </c>
      <c r="N1063" s="129">
        <f t="shared" si="218"/>
        <v>1.5253282935659887E-10</v>
      </c>
      <c r="O1063" s="188">
        <f t="shared" si="219"/>
        <v>60399040.81702809</v>
      </c>
      <c r="P1063">
        <f t="shared" si="220"/>
        <v>0</v>
      </c>
      <c r="Q1063" s="120">
        <f t="shared" si="223"/>
        <v>78934292.516305223</v>
      </c>
      <c r="R1063" s="129">
        <f t="shared" si="221"/>
        <v>1.5253282935659887E-10</v>
      </c>
    </row>
    <row r="1064" spans="2:18" x14ac:dyDescent="0.3">
      <c r="B1064" s="157">
        <v>887</v>
      </c>
      <c r="C1064" s="170">
        <f t="shared" si="222"/>
        <v>100880000</v>
      </c>
      <c r="D1064">
        <f t="shared" si="208"/>
        <v>1.4816757304722638E-10</v>
      </c>
      <c r="E1064" s="120">
        <f t="shared" si="209"/>
        <v>0</v>
      </c>
      <c r="F1064">
        <f t="shared" si="210"/>
        <v>0</v>
      </c>
      <c r="G1064" s="188">
        <f t="shared" si="211"/>
        <v>41863789.117750973</v>
      </c>
      <c r="H1064">
        <f t="shared" si="212"/>
        <v>0</v>
      </c>
      <c r="I1064" s="120">
        <f t="shared" si="213"/>
        <v>97469544.215582341</v>
      </c>
      <c r="J1064" s="129">
        <f t="shared" si="214"/>
        <v>1.4816757304722638E-10</v>
      </c>
      <c r="K1064" s="188">
        <f t="shared" si="215"/>
        <v>51131414.967389531</v>
      </c>
      <c r="L1064">
        <f t="shared" si="216"/>
        <v>0</v>
      </c>
      <c r="M1064" s="120">
        <f t="shared" si="217"/>
        <v>88201918.365943789</v>
      </c>
      <c r="N1064" s="129">
        <f t="shared" si="218"/>
        <v>1.4816757304722638E-10</v>
      </c>
      <c r="O1064" s="188">
        <f t="shared" si="219"/>
        <v>60399040.81702809</v>
      </c>
      <c r="P1064">
        <f t="shared" si="220"/>
        <v>0</v>
      </c>
      <c r="Q1064" s="120">
        <f t="shared" si="223"/>
        <v>78934292.516305223</v>
      </c>
      <c r="R1064" s="129">
        <f t="shared" si="221"/>
        <v>1.4816757304722638E-10</v>
      </c>
    </row>
    <row r="1065" spans="2:18" x14ac:dyDescent="0.3">
      <c r="B1065" s="157">
        <v>888</v>
      </c>
      <c r="C1065" s="170">
        <f t="shared" si="222"/>
        <v>100960000</v>
      </c>
      <c r="D1065">
        <f t="shared" si="208"/>
        <v>1.4391651937637831E-10</v>
      </c>
      <c r="E1065" s="120">
        <f t="shared" si="209"/>
        <v>0</v>
      </c>
      <c r="F1065">
        <f t="shared" si="210"/>
        <v>0</v>
      </c>
      <c r="G1065" s="188">
        <f t="shared" si="211"/>
        <v>41863789.117750973</v>
      </c>
      <c r="H1065">
        <f t="shared" si="212"/>
        <v>0</v>
      </c>
      <c r="I1065" s="120">
        <f t="shared" si="213"/>
        <v>97469544.215582341</v>
      </c>
      <c r="J1065" s="129">
        <f t="shared" si="214"/>
        <v>1.4391651937637831E-10</v>
      </c>
      <c r="K1065" s="188">
        <f t="shared" si="215"/>
        <v>51131414.967389531</v>
      </c>
      <c r="L1065">
        <f t="shared" si="216"/>
        <v>0</v>
      </c>
      <c r="M1065" s="120">
        <f t="shared" si="217"/>
        <v>88201918.365943789</v>
      </c>
      <c r="N1065" s="129">
        <f t="shared" si="218"/>
        <v>1.4391651937637831E-10</v>
      </c>
      <c r="O1065" s="188">
        <f t="shared" si="219"/>
        <v>60399040.81702809</v>
      </c>
      <c r="P1065">
        <f t="shared" si="220"/>
        <v>0</v>
      </c>
      <c r="Q1065" s="120">
        <f t="shared" si="223"/>
        <v>78934292.516305223</v>
      </c>
      <c r="R1065" s="129">
        <f t="shared" si="221"/>
        <v>1.4391651937637831E-10</v>
      </c>
    </row>
    <row r="1066" spans="2:18" x14ac:dyDescent="0.3">
      <c r="B1066" s="157">
        <v>889</v>
      </c>
      <c r="C1066" s="170">
        <f t="shared" si="222"/>
        <v>101040000</v>
      </c>
      <c r="D1066">
        <f t="shared" si="208"/>
        <v>1.3977701619515113E-10</v>
      </c>
      <c r="E1066" s="120">
        <f t="shared" si="209"/>
        <v>0</v>
      </c>
      <c r="F1066">
        <f t="shared" si="210"/>
        <v>0</v>
      </c>
      <c r="G1066" s="188">
        <f t="shared" si="211"/>
        <v>41863789.117750973</v>
      </c>
      <c r="H1066">
        <f t="shared" si="212"/>
        <v>0</v>
      </c>
      <c r="I1066" s="120">
        <f t="shared" si="213"/>
        <v>97469544.215582341</v>
      </c>
      <c r="J1066" s="129">
        <f t="shared" si="214"/>
        <v>1.3977701619515113E-10</v>
      </c>
      <c r="K1066" s="188">
        <f t="shared" si="215"/>
        <v>51131414.967389531</v>
      </c>
      <c r="L1066">
        <f t="shared" si="216"/>
        <v>0</v>
      </c>
      <c r="M1066" s="120">
        <f t="shared" si="217"/>
        <v>88201918.365943789</v>
      </c>
      <c r="N1066" s="129">
        <f t="shared" si="218"/>
        <v>1.3977701619515113E-10</v>
      </c>
      <c r="O1066" s="188">
        <f t="shared" si="219"/>
        <v>60399040.81702809</v>
      </c>
      <c r="P1066">
        <f t="shared" si="220"/>
        <v>0</v>
      </c>
      <c r="Q1066" s="120">
        <f t="shared" si="223"/>
        <v>78934292.516305223</v>
      </c>
      <c r="R1066" s="129">
        <f t="shared" si="221"/>
        <v>1.3977701619515113E-10</v>
      </c>
    </row>
    <row r="1067" spans="2:18" x14ac:dyDescent="0.3">
      <c r="B1067" s="157">
        <v>890</v>
      </c>
      <c r="C1067" s="170">
        <f t="shared" si="222"/>
        <v>101120000</v>
      </c>
      <c r="D1067">
        <f t="shared" si="208"/>
        <v>1.3574646296608875E-10</v>
      </c>
      <c r="E1067" s="120">
        <f t="shared" si="209"/>
        <v>0</v>
      </c>
      <c r="F1067">
        <f t="shared" si="210"/>
        <v>0</v>
      </c>
      <c r="G1067" s="188">
        <f t="shared" si="211"/>
        <v>41863789.117750973</v>
      </c>
      <c r="H1067">
        <f t="shared" si="212"/>
        <v>0</v>
      </c>
      <c r="I1067" s="120">
        <f t="shared" si="213"/>
        <v>97469544.215582341</v>
      </c>
      <c r="J1067" s="129">
        <f t="shared" si="214"/>
        <v>1.3574646296608875E-10</v>
      </c>
      <c r="K1067" s="188">
        <f t="shared" si="215"/>
        <v>51131414.967389531</v>
      </c>
      <c r="L1067">
        <f t="shared" si="216"/>
        <v>0</v>
      </c>
      <c r="M1067" s="120">
        <f t="shared" si="217"/>
        <v>88201918.365943789</v>
      </c>
      <c r="N1067" s="129">
        <f t="shared" si="218"/>
        <v>1.3574646296608875E-10</v>
      </c>
      <c r="O1067" s="188">
        <f t="shared" si="219"/>
        <v>60399040.81702809</v>
      </c>
      <c r="P1067">
        <f t="shared" si="220"/>
        <v>0</v>
      </c>
      <c r="Q1067" s="120">
        <f t="shared" si="223"/>
        <v>78934292.516305223</v>
      </c>
      <c r="R1067" s="129">
        <f t="shared" si="221"/>
        <v>1.3574646296608875E-10</v>
      </c>
    </row>
    <row r="1068" spans="2:18" x14ac:dyDescent="0.3">
      <c r="B1068" s="157">
        <v>891</v>
      </c>
      <c r="C1068" s="170">
        <f t="shared" si="222"/>
        <v>101200000</v>
      </c>
      <c r="D1068">
        <f t="shared" si="208"/>
        <v>1.3182231004258079E-10</v>
      </c>
      <c r="E1068" s="120">
        <f t="shared" si="209"/>
        <v>0</v>
      </c>
      <c r="F1068">
        <f t="shared" si="210"/>
        <v>0</v>
      </c>
      <c r="G1068" s="188">
        <f t="shared" si="211"/>
        <v>41863789.117750973</v>
      </c>
      <c r="H1068">
        <f t="shared" si="212"/>
        <v>0</v>
      </c>
      <c r="I1068" s="120">
        <f t="shared" si="213"/>
        <v>97469544.215582341</v>
      </c>
      <c r="J1068" s="129">
        <f t="shared" si="214"/>
        <v>1.3182231004258079E-10</v>
      </c>
      <c r="K1068" s="188">
        <f t="shared" si="215"/>
        <v>51131414.967389531</v>
      </c>
      <c r="L1068">
        <f t="shared" si="216"/>
        <v>0</v>
      </c>
      <c r="M1068" s="120">
        <f t="shared" si="217"/>
        <v>88201918.365943789</v>
      </c>
      <c r="N1068" s="129">
        <f t="shared" si="218"/>
        <v>1.3182231004258079E-10</v>
      </c>
      <c r="O1068" s="188">
        <f t="shared" si="219"/>
        <v>60399040.81702809</v>
      </c>
      <c r="P1068">
        <f t="shared" si="220"/>
        <v>0</v>
      </c>
      <c r="Q1068" s="120">
        <f t="shared" si="223"/>
        <v>78934292.516305223</v>
      </c>
      <c r="R1068" s="129">
        <f t="shared" si="221"/>
        <v>1.3182231004258079E-10</v>
      </c>
    </row>
    <row r="1069" spans="2:18" x14ac:dyDescent="0.3">
      <c r="B1069" s="157">
        <v>892</v>
      </c>
      <c r="C1069" s="170">
        <f t="shared" si="222"/>
        <v>101280000</v>
      </c>
      <c r="D1069">
        <f t="shared" si="208"/>
        <v>1.280020579503228E-10</v>
      </c>
      <c r="E1069" s="120">
        <f t="shared" si="209"/>
        <v>0</v>
      </c>
      <c r="F1069">
        <f t="shared" si="210"/>
        <v>0</v>
      </c>
      <c r="G1069" s="188">
        <f t="shared" si="211"/>
        <v>41863789.117750973</v>
      </c>
      <c r="H1069">
        <f t="shared" si="212"/>
        <v>0</v>
      </c>
      <c r="I1069" s="120">
        <f t="shared" si="213"/>
        <v>97469544.215582341</v>
      </c>
      <c r="J1069" s="129">
        <f t="shared" si="214"/>
        <v>1.280020579503228E-10</v>
      </c>
      <c r="K1069" s="188">
        <f t="shared" si="215"/>
        <v>51131414.967389531</v>
      </c>
      <c r="L1069">
        <f t="shared" si="216"/>
        <v>0</v>
      </c>
      <c r="M1069" s="120">
        <f t="shared" si="217"/>
        <v>88201918.365943789</v>
      </c>
      <c r="N1069" s="129">
        <f t="shared" si="218"/>
        <v>1.280020579503228E-10</v>
      </c>
      <c r="O1069" s="188">
        <f t="shared" si="219"/>
        <v>60399040.81702809</v>
      </c>
      <c r="P1069">
        <f t="shared" si="220"/>
        <v>0</v>
      </c>
      <c r="Q1069" s="120">
        <f t="shared" si="223"/>
        <v>78934292.516305223</v>
      </c>
      <c r="R1069" s="129">
        <f t="shared" si="221"/>
        <v>1.280020579503228E-10</v>
      </c>
    </row>
    <row r="1070" spans="2:18" x14ac:dyDescent="0.3">
      <c r="B1070" s="157">
        <v>893</v>
      </c>
      <c r="C1070" s="170">
        <f t="shared" si="222"/>
        <v>101360000</v>
      </c>
      <c r="D1070">
        <f t="shared" si="208"/>
        <v>1.242832566711058E-10</v>
      </c>
      <c r="E1070" s="120">
        <f t="shared" si="209"/>
        <v>0</v>
      </c>
      <c r="F1070">
        <f t="shared" si="210"/>
        <v>0</v>
      </c>
      <c r="G1070" s="188">
        <f t="shared" si="211"/>
        <v>41863789.117750973</v>
      </c>
      <c r="H1070">
        <f t="shared" si="212"/>
        <v>0</v>
      </c>
      <c r="I1070" s="120">
        <f t="shared" si="213"/>
        <v>97469544.215582341</v>
      </c>
      <c r="J1070" s="129">
        <f t="shared" si="214"/>
        <v>1.242832566711058E-10</v>
      </c>
      <c r="K1070" s="188">
        <f t="shared" si="215"/>
        <v>51131414.967389531</v>
      </c>
      <c r="L1070">
        <f t="shared" si="216"/>
        <v>0</v>
      </c>
      <c r="M1070" s="120">
        <f t="shared" si="217"/>
        <v>88201918.365943789</v>
      </c>
      <c r="N1070" s="129">
        <f t="shared" si="218"/>
        <v>1.242832566711058E-10</v>
      </c>
      <c r="O1070" s="188">
        <f t="shared" si="219"/>
        <v>60399040.81702809</v>
      </c>
      <c r="P1070">
        <f t="shared" si="220"/>
        <v>0</v>
      </c>
      <c r="Q1070" s="120">
        <f t="shared" si="223"/>
        <v>78934292.516305223</v>
      </c>
      <c r="R1070" s="129">
        <f t="shared" si="221"/>
        <v>1.242832566711058E-10</v>
      </c>
    </row>
    <row r="1071" spans="2:18" x14ac:dyDescent="0.3">
      <c r="B1071" s="157">
        <v>894</v>
      </c>
      <c r="C1071" s="170">
        <f t="shared" si="222"/>
        <v>101440000</v>
      </c>
      <c r="D1071">
        <f t="shared" si="208"/>
        <v>1.2066350492917367E-10</v>
      </c>
      <c r="E1071" s="120">
        <f t="shared" si="209"/>
        <v>0</v>
      </c>
      <c r="F1071">
        <f t="shared" si="210"/>
        <v>0</v>
      </c>
      <c r="G1071" s="188">
        <f t="shared" si="211"/>
        <v>41863789.117750973</v>
      </c>
      <c r="H1071">
        <f t="shared" si="212"/>
        <v>0</v>
      </c>
      <c r="I1071" s="120">
        <f t="shared" si="213"/>
        <v>97469544.215582341</v>
      </c>
      <c r="J1071" s="129">
        <f t="shared" si="214"/>
        <v>1.2066350492917367E-10</v>
      </c>
      <c r="K1071" s="188">
        <f t="shared" si="215"/>
        <v>51131414.967389531</v>
      </c>
      <c r="L1071">
        <f t="shared" si="216"/>
        <v>0</v>
      </c>
      <c r="M1071" s="120">
        <f t="shared" si="217"/>
        <v>88201918.365943789</v>
      </c>
      <c r="N1071" s="129">
        <f t="shared" si="218"/>
        <v>1.2066350492917367E-10</v>
      </c>
      <c r="O1071" s="188">
        <f t="shared" si="219"/>
        <v>60399040.81702809</v>
      </c>
      <c r="P1071">
        <f t="shared" si="220"/>
        <v>0</v>
      </c>
      <c r="Q1071" s="120">
        <f t="shared" si="223"/>
        <v>78934292.516305223</v>
      </c>
      <c r="R1071" s="129">
        <f t="shared" si="221"/>
        <v>1.2066350492917367E-10</v>
      </c>
    </row>
    <row r="1072" spans="2:18" x14ac:dyDescent="0.3">
      <c r="B1072" s="157">
        <v>895</v>
      </c>
      <c r="C1072" s="170">
        <f t="shared" si="222"/>
        <v>101520000</v>
      </c>
      <c r="D1072">
        <f t="shared" si="208"/>
        <v>1.1714044948039826E-10</v>
      </c>
      <c r="E1072" s="120">
        <f t="shared" si="209"/>
        <v>0</v>
      </c>
      <c r="F1072">
        <f t="shared" si="210"/>
        <v>0</v>
      </c>
      <c r="G1072" s="188">
        <f t="shared" si="211"/>
        <v>41863789.117750973</v>
      </c>
      <c r="H1072">
        <f t="shared" si="212"/>
        <v>0</v>
      </c>
      <c r="I1072" s="120">
        <f t="shared" si="213"/>
        <v>97469544.215582341</v>
      </c>
      <c r="J1072" s="129">
        <f t="shared" si="214"/>
        <v>1.1714044948039826E-10</v>
      </c>
      <c r="K1072" s="188">
        <f t="shared" si="215"/>
        <v>51131414.967389531</v>
      </c>
      <c r="L1072">
        <f t="shared" si="216"/>
        <v>0</v>
      </c>
      <c r="M1072" s="120">
        <f t="shared" si="217"/>
        <v>88201918.365943789</v>
      </c>
      <c r="N1072" s="129">
        <f t="shared" si="218"/>
        <v>1.1714044948039826E-10</v>
      </c>
      <c r="O1072" s="188">
        <f t="shared" si="219"/>
        <v>60399040.81702809</v>
      </c>
      <c r="P1072">
        <f t="shared" si="220"/>
        <v>0</v>
      </c>
      <c r="Q1072" s="120">
        <f t="shared" si="223"/>
        <v>78934292.516305223</v>
      </c>
      <c r="R1072" s="129">
        <f t="shared" si="221"/>
        <v>1.1714044948039826E-10</v>
      </c>
    </row>
    <row r="1073" spans="2:18" x14ac:dyDescent="0.3">
      <c r="B1073" s="157">
        <v>896</v>
      </c>
      <c r="C1073" s="170">
        <f t="shared" si="222"/>
        <v>101600000</v>
      </c>
      <c r="D1073">
        <f t="shared" si="208"/>
        <v>1.1371178440449276E-10</v>
      </c>
      <c r="E1073" s="120">
        <f t="shared" si="209"/>
        <v>0</v>
      </c>
      <c r="F1073">
        <f t="shared" si="210"/>
        <v>0</v>
      </c>
      <c r="G1073" s="188">
        <f t="shared" si="211"/>
        <v>41863789.117750973</v>
      </c>
      <c r="H1073">
        <f t="shared" si="212"/>
        <v>0</v>
      </c>
      <c r="I1073" s="120">
        <f t="shared" si="213"/>
        <v>97469544.215582341</v>
      </c>
      <c r="J1073" s="129">
        <f t="shared" si="214"/>
        <v>1.1371178440449276E-10</v>
      </c>
      <c r="K1073" s="188">
        <f t="shared" si="215"/>
        <v>51131414.967389531</v>
      </c>
      <c r="L1073">
        <f t="shared" si="216"/>
        <v>0</v>
      </c>
      <c r="M1073" s="120">
        <f t="shared" si="217"/>
        <v>88201918.365943789</v>
      </c>
      <c r="N1073" s="129">
        <f t="shared" si="218"/>
        <v>1.1371178440449276E-10</v>
      </c>
      <c r="O1073" s="188">
        <f t="shared" si="219"/>
        <v>60399040.81702809</v>
      </c>
      <c r="P1073">
        <f t="shared" si="220"/>
        <v>0</v>
      </c>
      <c r="Q1073" s="120">
        <f t="shared" si="223"/>
        <v>78934292.516305223</v>
      </c>
      <c r="R1073" s="129">
        <f t="shared" si="221"/>
        <v>1.1371178440449276E-10</v>
      </c>
    </row>
    <row r="1074" spans="2:18" x14ac:dyDescent="0.3">
      <c r="B1074" s="157">
        <v>897</v>
      </c>
      <c r="C1074" s="170">
        <f t="shared" si="222"/>
        <v>101680000</v>
      </c>
      <c r="D1074">
        <f t="shared" ref="D1074:D1137" si="224">_xlfn.NORM.DIST(C1074,$C$153,$C$154,FALSE)</f>
        <v>1.1037525040049755E-10</v>
      </c>
      <c r="E1074" s="120">
        <f t="shared" ref="E1074:E1137" si="225">$C$172</f>
        <v>0</v>
      </c>
      <c r="F1074">
        <f t="shared" ref="F1074:F1137" si="226">IF($C$172&gt;$C$171,IF(C1074&lt;$C$172,0,D1074),IF(C1074&gt;$C$172,0,D1074))</f>
        <v>0</v>
      </c>
      <c r="G1074" s="188">
        <f t="shared" ref="G1074:G1137" si="227">$H$177</f>
        <v>41863789.117750973</v>
      </c>
      <c r="H1074">
        <f t="shared" ref="H1074:H1137" si="228">IF($H$177&gt;$C$171,IF(C1074&lt;$H$177,0,D1074),IF(C1074&gt;$H$177,0,D1074))</f>
        <v>0</v>
      </c>
      <c r="I1074" s="120">
        <f t="shared" ref="I1074:I1137" si="229">$J$177</f>
        <v>97469544.215582341</v>
      </c>
      <c r="J1074" s="129">
        <f t="shared" ref="J1074:J1137" si="230">IF($J$177&gt;$C$171,IF(C1074&lt;$J$177,0,D1074),IF(C1074&gt;$J$177,0,D1074))</f>
        <v>1.1037525040049755E-10</v>
      </c>
      <c r="K1074" s="188">
        <f t="shared" ref="K1074:K1137" si="231">$L$177</f>
        <v>51131414.967389531</v>
      </c>
      <c r="L1074">
        <f t="shared" ref="L1074:L1137" si="232">IF($L$177&gt;$C$171,IF(C1074&lt;$L$177,0,D1074),IF(C1074&gt;$L$177,0,D1074))</f>
        <v>0</v>
      </c>
      <c r="M1074" s="120">
        <f t="shared" ref="M1074:M1137" si="233">$N$177</f>
        <v>88201918.365943789</v>
      </c>
      <c r="N1074" s="129">
        <f t="shared" ref="N1074:N1137" si="234">IF($N$177&gt;$C$171,IF(C1074&lt;$N$177,0,D1074),IF(C1074&gt;$N$177,0,D1074))</f>
        <v>1.1037525040049755E-10</v>
      </c>
      <c r="O1074" s="188">
        <f t="shared" ref="O1074:O1137" si="235">$P$177</f>
        <v>60399040.81702809</v>
      </c>
      <c r="P1074">
        <f t="shared" ref="P1074:P1137" si="236">IF($P$177&gt;$C$171,IF(C1074&lt;$P$177,0,D1074),IF(C1074&gt;$P$177,0,D1074))</f>
        <v>0</v>
      </c>
      <c r="Q1074" s="120">
        <f t="shared" si="223"/>
        <v>78934292.516305223</v>
      </c>
      <c r="R1074" s="129">
        <f t="shared" ref="R1074:R1137" si="237">IF($R$177&gt;$C$171,IF(C1074&lt;$R$177,0,D1074),IF(C1074&gt;$R$177,0,D1074))</f>
        <v>1.1037525040049755E-10</v>
      </c>
    </row>
    <row r="1075" spans="2:18" x14ac:dyDescent="0.3">
      <c r="B1075" s="157">
        <v>898</v>
      </c>
      <c r="C1075" s="170">
        <f t="shared" ref="C1075:C1138" si="238">C1074+$C$173</f>
        <v>101760000</v>
      </c>
      <c r="D1075">
        <f t="shared" si="224"/>
        <v>1.0712863408574341E-10</v>
      </c>
      <c r="E1075" s="120">
        <f t="shared" si="225"/>
        <v>0</v>
      </c>
      <c r="F1075">
        <f t="shared" si="226"/>
        <v>0</v>
      </c>
      <c r="G1075" s="188">
        <f t="shared" si="227"/>
        <v>41863789.117750973</v>
      </c>
      <c r="H1075">
        <f t="shared" si="228"/>
        <v>0</v>
      </c>
      <c r="I1075" s="120">
        <f t="shared" si="229"/>
        <v>97469544.215582341</v>
      </c>
      <c r="J1075" s="129">
        <f t="shared" si="230"/>
        <v>1.0712863408574341E-10</v>
      </c>
      <c r="K1075" s="188">
        <f t="shared" si="231"/>
        <v>51131414.967389531</v>
      </c>
      <c r="L1075">
        <f t="shared" si="232"/>
        <v>0</v>
      </c>
      <c r="M1075" s="120">
        <f t="shared" si="233"/>
        <v>88201918.365943789</v>
      </c>
      <c r="N1075" s="129">
        <f t="shared" si="234"/>
        <v>1.0712863408574341E-10</v>
      </c>
      <c r="O1075" s="188">
        <f t="shared" si="235"/>
        <v>60399040.81702809</v>
      </c>
      <c r="P1075">
        <f t="shared" si="236"/>
        <v>0</v>
      </c>
      <c r="Q1075" s="120">
        <f t="shared" ref="Q1075:Q1138" si="239">$R$177</f>
        <v>78934292.516305223</v>
      </c>
      <c r="R1075" s="129">
        <f t="shared" si="237"/>
        <v>1.0712863408574341E-10</v>
      </c>
    </row>
    <row r="1076" spans="2:18" x14ac:dyDescent="0.3">
      <c r="B1076" s="157">
        <v>899</v>
      </c>
      <c r="C1076" s="170">
        <f t="shared" si="238"/>
        <v>101840000</v>
      </c>
      <c r="D1076">
        <f t="shared" si="224"/>
        <v>1.0396976729850743E-10</v>
      </c>
      <c r="E1076" s="120">
        <f t="shared" si="225"/>
        <v>0</v>
      </c>
      <c r="F1076">
        <f t="shared" si="226"/>
        <v>0</v>
      </c>
      <c r="G1076" s="188">
        <f t="shared" si="227"/>
        <v>41863789.117750973</v>
      </c>
      <c r="H1076">
        <f t="shared" si="228"/>
        <v>0</v>
      </c>
      <c r="I1076" s="120">
        <f t="shared" si="229"/>
        <v>97469544.215582341</v>
      </c>
      <c r="J1076" s="129">
        <f t="shared" si="230"/>
        <v>1.0396976729850743E-10</v>
      </c>
      <c r="K1076" s="188">
        <f t="shared" si="231"/>
        <v>51131414.967389531</v>
      </c>
      <c r="L1076">
        <f t="shared" si="232"/>
        <v>0</v>
      </c>
      <c r="M1076" s="120">
        <f t="shared" si="233"/>
        <v>88201918.365943789</v>
      </c>
      <c r="N1076" s="129">
        <f t="shared" si="234"/>
        <v>1.0396976729850743E-10</v>
      </c>
      <c r="O1076" s="188">
        <f t="shared" si="235"/>
        <v>60399040.81702809</v>
      </c>
      <c r="P1076">
        <f t="shared" si="236"/>
        <v>0</v>
      </c>
      <c r="Q1076" s="120">
        <f t="shared" si="239"/>
        <v>78934292.516305223</v>
      </c>
      <c r="R1076" s="129">
        <f t="shared" si="237"/>
        <v>1.0396976729850743E-10</v>
      </c>
    </row>
    <row r="1077" spans="2:18" x14ac:dyDescent="0.3">
      <c r="B1077" s="157">
        <v>900</v>
      </c>
      <c r="C1077" s="170">
        <f t="shared" si="238"/>
        <v>101920000</v>
      </c>
      <c r="D1077">
        <f t="shared" si="224"/>
        <v>1.0089652640455342E-10</v>
      </c>
      <c r="E1077" s="120">
        <f t="shared" si="225"/>
        <v>0</v>
      </c>
      <c r="F1077">
        <f t="shared" si="226"/>
        <v>0</v>
      </c>
      <c r="G1077" s="188">
        <f t="shared" si="227"/>
        <v>41863789.117750973</v>
      </c>
      <c r="H1077">
        <f t="shared" si="228"/>
        <v>0</v>
      </c>
      <c r="I1077" s="120">
        <f t="shared" si="229"/>
        <v>97469544.215582341</v>
      </c>
      <c r="J1077" s="129">
        <f t="shared" si="230"/>
        <v>1.0089652640455342E-10</v>
      </c>
      <c r="K1077" s="188">
        <f t="shared" si="231"/>
        <v>51131414.967389531</v>
      </c>
      <c r="L1077">
        <f t="shared" si="232"/>
        <v>0</v>
      </c>
      <c r="M1077" s="120">
        <f t="shared" si="233"/>
        <v>88201918.365943789</v>
      </c>
      <c r="N1077" s="129">
        <f t="shared" si="234"/>
        <v>1.0089652640455342E-10</v>
      </c>
      <c r="O1077" s="188">
        <f t="shared" si="235"/>
        <v>60399040.81702809</v>
      </c>
      <c r="P1077">
        <f t="shared" si="236"/>
        <v>0</v>
      </c>
      <c r="Q1077" s="120">
        <f t="shared" si="239"/>
        <v>78934292.516305223</v>
      </c>
      <c r="R1077" s="129">
        <f t="shared" si="237"/>
        <v>1.0089652640455342E-10</v>
      </c>
    </row>
    <row r="1078" spans="2:18" x14ac:dyDescent="0.3">
      <c r="B1078" s="157">
        <v>901</v>
      </c>
      <c r="C1078" s="170">
        <f t="shared" si="238"/>
        <v>102000000</v>
      </c>
      <c r="D1078">
        <f t="shared" si="224"/>
        <v>9.7906831607754412E-11</v>
      </c>
      <c r="E1078" s="120">
        <f t="shared" si="225"/>
        <v>0</v>
      </c>
      <c r="F1078">
        <f t="shared" si="226"/>
        <v>0</v>
      </c>
      <c r="G1078" s="188">
        <f t="shared" si="227"/>
        <v>41863789.117750973</v>
      </c>
      <c r="H1078">
        <f t="shared" si="228"/>
        <v>0</v>
      </c>
      <c r="I1078" s="120">
        <f t="shared" si="229"/>
        <v>97469544.215582341</v>
      </c>
      <c r="J1078" s="129">
        <f t="shared" si="230"/>
        <v>9.7906831607754412E-11</v>
      </c>
      <c r="K1078" s="188">
        <f t="shared" si="231"/>
        <v>51131414.967389531</v>
      </c>
      <c r="L1078">
        <f t="shared" si="232"/>
        <v>0</v>
      </c>
      <c r="M1078" s="120">
        <f t="shared" si="233"/>
        <v>88201918.365943789</v>
      </c>
      <c r="N1078" s="129">
        <f t="shared" si="234"/>
        <v>9.7906831607754412E-11</v>
      </c>
      <c r="O1078" s="188">
        <f t="shared" si="235"/>
        <v>60399040.81702809</v>
      </c>
      <c r="P1078">
        <f t="shared" si="236"/>
        <v>0</v>
      </c>
      <c r="Q1078" s="120">
        <f t="shared" si="239"/>
        <v>78934292.516305223</v>
      </c>
      <c r="R1078" s="129">
        <f t="shared" si="237"/>
        <v>9.7906831607754412E-11</v>
      </c>
    </row>
    <row r="1079" spans="2:18" x14ac:dyDescent="0.3">
      <c r="B1079" s="157">
        <v>902</v>
      </c>
      <c r="C1079" s="170">
        <f t="shared" si="238"/>
        <v>102080000</v>
      </c>
      <c r="D1079">
        <f t="shared" si="224"/>
        <v>9.4998646264974322E-11</v>
      </c>
      <c r="E1079" s="120">
        <f t="shared" si="225"/>
        <v>0</v>
      </c>
      <c r="F1079">
        <f t="shared" si="226"/>
        <v>0</v>
      </c>
      <c r="G1079" s="188">
        <f t="shared" si="227"/>
        <v>41863789.117750973</v>
      </c>
      <c r="H1079">
        <f t="shared" si="228"/>
        <v>0</v>
      </c>
      <c r="I1079" s="120">
        <f t="shared" si="229"/>
        <v>97469544.215582341</v>
      </c>
      <c r="J1079" s="129">
        <f t="shared" si="230"/>
        <v>9.4998646264974322E-11</v>
      </c>
      <c r="K1079" s="188">
        <f t="shared" si="231"/>
        <v>51131414.967389531</v>
      </c>
      <c r="L1079">
        <f t="shared" si="232"/>
        <v>0</v>
      </c>
      <c r="M1079" s="120">
        <f t="shared" si="233"/>
        <v>88201918.365943789</v>
      </c>
      <c r="N1079" s="129">
        <f t="shared" si="234"/>
        <v>9.4998646264974322E-11</v>
      </c>
      <c r="O1079" s="188">
        <f t="shared" si="235"/>
        <v>60399040.81702809</v>
      </c>
      <c r="P1079">
        <f t="shared" si="236"/>
        <v>0</v>
      </c>
      <c r="Q1079" s="120">
        <f t="shared" si="239"/>
        <v>78934292.516305223</v>
      </c>
      <c r="R1079" s="129">
        <f t="shared" si="237"/>
        <v>9.4998646264974322E-11</v>
      </c>
    </row>
    <row r="1080" spans="2:18" x14ac:dyDescent="0.3">
      <c r="B1080" s="157">
        <v>903</v>
      </c>
      <c r="C1080" s="170">
        <f t="shared" si="238"/>
        <v>102160000</v>
      </c>
      <c r="D1080">
        <f t="shared" si="224"/>
        <v>9.2169976205390086E-11</v>
      </c>
      <c r="E1080" s="120">
        <f t="shared" si="225"/>
        <v>0</v>
      </c>
      <c r="F1080">
        <f t="shared" si="226"/>
        <v>0</v>
      </c>
      <c r="G1080" s="188">
        <f t="shared" si="227"/>
        <v>41863789.117750973</v>
      </c>
      <c r="H1080">
        <f t="shared" si="228"/>
        <v>0</v>
      </c>
      <c r="I1080" s="120">
        <f t="shared" si="229"/>
        <v>97469544.215582341</v>
      </c>
      <c r="J1080" s="129">
        <f t="shared" si="230"/>
        <v>9.2169976205390086E-11</v>
      </c>
      <c r="K1080" s="188">
        <f t="shared" si="231"/>
        <v>51131414.967389531</v>
      </c>
      <c r="L1080">
        <f t="shared" si="232"/>
        <v>0</v>
      </c>
      <c r="M1080" s="120">
        <f t="shared" si="233"/>
        <v>88201918.365943789</v>
      </c>
      <c r="N1080" s="129">
        <f t="shared" si="234"/>
        <v>9.2169976205390086E-11</v>
      </c>
      <c r="O1080" s="188">
        <f t="shared" si="235"/>
        <v>60399040.81702809</v>
      </c>
      <c r="P1080">
        <f t="shared" si="236"/>
        <v>0</v>
      </c>
      <c r="Q1080" s="120">
        <f t="shared" si="239"/>
        <v>78934292.516305223</v>
      </c>
      <c r="R1080" s="129">
        <f t="shared" si="237"/>
        <v>9.2169976205390086E-11</v>
      </c>
    </row>
    <row r="1081" spans="2:18" x14ac:dyDescent="0.3">
      <c r="B1081" s="157">
        <v>904</v>
      </c>
      <c r="C1081" s="170">
        <f t="shared" si="238"/>
        <v>102240000</v>
      </c>
      <c r="D1081">
        <f t="shared" si="224"/>
        <v>8.9418869054418299E-11</v>
      </c>
      <c r="E1081" s="120">
        <f t="shared" si="225"/>
        <v>0</v>
      </c>
      <c r="F1081">
        <f t="shared" si="226"/>
        <v>0</v>
      </c>
      <c r="G1081" s="188">
        <f t="shared" si="227"/>
        <v>41863789.117750973</v>
      </c>
      <c r="H1081">
        <f t="shared" si="228"/>
        <v>0</v>
      </c>
      <c r="I1081" s="120">
        <f t="shared" si="229"/>
        <v>97469544.215582341</v>
      </c>
      <c r="J1081" s="129">
        <f t="shared" si="230"/>
        <v>8.9418869054418299E-11</v>
      </c>
      <c r="K1081" s="188">
        <f t="shared" si="231"/>
        <v>51131414.967389531</v>
      </c>
      <c r="L1081">
        <f t="shared" si="232"/>
        <v>0</v>
      </c>
      <c r="M1081" s="120">
        <f t="shared" si="233"/>
        <v>88201918.365943789</v>
      </c>
      <c r="N1081" s="129">
        <f t="shared" si="234"/>
        <v>8.9418869054418299E-11</v>
      </c>
      <c r="O1081" s="188">
        <f t="shared" si="235"/>
        <v>60399040.81702809</v>
      </c>
      <c r="P1081">
        <f t="shared" si="236"/>
        <v>0</v>
      </c>
      <c r="Q1081" s="120">
        <f t="shared" si="239"/>
        <v>78934292.516305223</v>
      </c>
      <c r="R1081" s="129">
        <f t="shared" si="237"/>
        <v>8.9418869054418299E-11</v>
      </c>
    </row>
    <row r="1082" spans="2:18" x14ac:dyDescent="0.3">
      <c r="B1082" s="157">
        <v>905</v>
      </c>
      <c r="C1082" s="170">
        <f t="shared" si="238"/>
        <v>102320000</v>
      </c>
      <c r="D1082">
        <f t="shared" si="224"/>
        <v>8.6743413562410556E-11</v>
      </c>
      <c r="E1082" s="120">
        <f t="shared" si="225"/>
        <v>0</v>
      </c>
      <c r="F1082">
        <f t="shared" si="226"/>
        <v>0</v>
      </c>
      <c r="G1082" s="188">
        <f t="shared" si="227"/>
        <v>41863789.117750973</v>
      </c>
      <c r="H1082">
        <f t="shared" si="228"/>
        <v>0</v>
      </c>
      <c r="I1082" s="120">
        <f t="shared" si="229"/>
        <v>97469544.215582341</v>
      </c>
      <c r="J1082" s="129">
        <f t="shared" si="230"/>
        <v>8.6743413562410556E-11</v>
      </c>
      <c r="K1082" s="188">
        <f t="shared" si="231"/>
        <v>51131414.967389531</v>
      </c>
      <c r="L1082">
        <f t="shared" si="232"/>
        <v>0</v>
      </c>
      <c r="M1082" s="120">
        <f t="shared" si="233"/>
        <v>88201918.365943789</v>
      </c>
      <c r="N1082" s="129">
        <f t="shared" si="234"/>
        <v>8.6743413562410556E-11</v>
      </c>
      <c r="O1082" s="188">
        <f t="shared" si="235"/>
        <v>60399040.81702809</v>
      </c>
      <c r="P1082">
        <f t="shared" si="236"/>
        <v>0</v>
      </c>
      <c r="Q1082" s="120">
        <f t="shared" si="239"/>
        <v>78934292.516305223</v>
      </c>
      <c r="R1082" s="129">
        <f t="shared" si="237"/>
        <v>8.6743413562410556E-11</v>
      </c>
    </row>
    <row r="1083" spans="2:18" x14ac:dyDescent="0.3">
      <c r="B1083" s="157">
        <v>906</v>
      </c>
      <c r="C1083" s="170">
        <f t="shared" si="238"/>
        <v>102400000</v>
      </c>
      <c r="D1083">
        <f t="shared" si="224"/>
        <v>8.414173893826761E-11</v>
      </c>
      <c r="E1083" s="120">
        <f t="shared" si="225"/>
        <v>0</v>
      </c>
      <c r="F1083">
        <f t="shared" si="226"/>
        <v>0</v>
      </c>
      <c r="G1083" s="188">
        <f t="shared" si="227"/>
        <v>41863789.117750973</v>
      </c>
      <c r="H1083">
        <f t="shared" si="228"/>
        <v>0</v>
      </c>
      <c r="I1083" s="120">
        <f t="shared" si="229"/>
        <v>97469544.215582341</v>
      </c>
      <c r="J1083" s="129">
        <f t="shared" si="230"/>
        <v>8.414173893826761E-11</v>
      </c>
      <c r="K1083" s="188">
        <f t="shared" si="231"/>
        <v>51131414.967389531</v>
      </c>
      <c r="L1083">
        <f t="shared" si="232"/>
        <v>0</v>
      </c>
      <c r="M1083" s="120">
        <f t="shared" si="233"/>
        <v>88201918.365943789</v>
      </c>
      <c r="N1083" s="129">
        <f t="shared" si="234"/>
        <v>8.414173893826761E-11</v>
      </c>
      <c r="O1083" s="188">
        <f t="shared" si="235"/>
        <v>60399040.81702809</v>
      </c>
      <c r="P1083">
        <f t="shared" si="236"/>
        <v>0</v>
      </c>
      <c r="Q1083" s="120">
        <f t="shared" si="239"/>
        <v>78934292.516305223</v>
      </c>
      <c r="R1083" s="129">
        <f t="shared" si="237"/>
        <v>8.414173893826761E-11</v>
      </c>
    </row>
    <row r="1084" spans="2:18" x14ac:dyDescent="0.3">
      <c r="B1084" s="157">
        <v>907</v>
      </c>
      <c r="C1084" s="170">
        <f t="shared" si="238"/>
        <v>102480000</v>
      </c>
      <c r="D1084">
        <f t="shared" si="224"/>
        <v>8.1612014188123763E-11</v>
      </c>
      <c r="E1084" s="120">
        <f t="shared" si="225"/>
        <v>0</v>
      </c>
      <c r="F1084">
        <f t="shared" si="226"/>
        <v>0</v>
      </c>
      <c r="G1084" s="188">
        <f t="shared" si="227"/>
        <v>41863789.117750973</v>
      </c>
      <c r="H1084">
        <f t="shared" si="228"/>
        <v>0</v>
      </c>
      <c r="I1084" s="120">
        <f t="shared" si="229"/>
        <v>97469544.215582341</v>
      </c>
      <c r="J1084" s="129">
        <f t="shared" si="230"/>
        <v>8.1612014188123763E-11</v>
      </c>
      <c r="K1084" s="188">
        <f t="shared" si="231"/>
        <v>51131414.967389531</v>
      </c>
      <c r="L1084">
        <f t="shared" si="232"/>
        <v>0</v>
      </c>
      <c r="M1084" s="120">
        <f t="shared" si="233"/>
        <v>88201918.365943789</v>
      </c>
      <c r="N1084" s="129">
        <f t="shared" si="234"/>
        <v>8.1612014188123763E-11</v>
      </c>
      <c r="O1084" s="188">
        <f t="shared" si="235"/>
        <v>60399040.81702809</v>
      </c>
      <c r="P1084">
        <f t="shared" si="236"/>
        <v>0</v>
      </c>
      <c r="Q1084" s="120">
        <f t="shared" si="239"/>
        <v>78934292.516305223</v>
      </c>
      <c r="R1084" s="129">
        <f t="shared" si="237"/>
        <v>8.1612014188123763E-11</v>
      </c>
    </row>
    <row r="1085" spans="2:18" x14ac:dyDescent="0.3">
      <c r="B1085" s="157">
        <v>908</v>
      </c>
      <c r="C1085" s="170">
        <f t="shared" si="238"/>
        <v>102560000</v>
      </c>
      <c r="D1085">
        <f t="shared" si="224"/>
        <v>7.9152447459234976E-11</v>
      </c>
      <c r="E1085" s="120">
        <f t="shared" si="225"/>
        <v>0</v>
      </c>
      <c r="F1085">
        <f t="shared" si="226"/>
        <v>0</v>
      </c>
      <c r="G1085" s="188">
        <f t="shared" si="227"/>
        <v>41863789.117750973</v>
      </c>
      <c r="H1085">
        <f t="shared" si="228"/>
        <v>0</v>
      </c>
      <c r="I1085" s="120">
        <f t="shared" si="229"/>
        <v>97469544.215582341</v>
      </c>
      <c r="J1085" s="129">
        <f t="shared" si="230"/>
        <v>7.9152447459234976E-11</v>
      </c>
      <c r="K1085" s="188">
        <f t="shared" si="231"/>
        <v>51131414.967389531</v>
      </c>
      <c r="L1085">
        <f t="shared" si="232"/>
        <v>0</v>
      </c>
      <c r="M1085" s="120">
        <f t="shared" si="233"/>
        <v>88201918.365943789</v>
      </c>
      <c r="N1085" s="129">
        <f t="shared" si="234"/>
        <v>7.9152447459234976E-11</v>
      </c>
      <c r="O1085" s="188">
        <f t="shared" si="235"/>
        <v>60399040.81702809</v>
      </c>
      <c r="P1085">
        <f t="shared" si="236"/>
        <v>0</v>
      </c>
      <c r="Q1085" s="120">
        <f t="shared" si="239"/>
        <v>78934292.516305223</v>
      </c>
      <c r="R1085" s="129">
        <f t="shared" si="237"/>
        <v>7.9152447459234976E-11</v>
      </c>
    </row>
    <row r="1086" spans="2:18" x14ac:dyDescent="0.3">
      <c r="B1086" s="157">
        <v>909</v>
      </c>
      <c r="C1086" s="170">
        <f t="shared" si="238"/>
        <v>102640000</v>
      </c>
      <c r="D1086">
        <f t="shared" si="224"/>
        <v>7.6761285389209959E-11</v>
      </c>
      <c r="E1086" s="120">
        <f t="shared" si="225"/>
        <v>0</v>
      </c>
      <c r="F1086">
        <f t="shared" si="226"/>
        <v>0</v>
      </c>
      <c r="G1086" s="188">
        <f t="shared" si="227"/>
        <v>41863789.117750973</v>
      </c>
      <c r="H1086">
        <f t="shared" si="228"/>
        <v>0</v>
      </c>
      <c r="I1086" s="120">
        <f t="shared" si="229"/>
        <v>97469544.215582341</v>
      </c>
      <c r="J1086" s="129">
        <f t="shared" si="230"/>
        <v>7.6761285389209959E-11</v>
      </c>
      <c r="K1086" s="188">
        <f t="shared" si="231"/>
        <v>51131414.967389531</v>
      </c>
      <c r="L1086">
        <f t="shared" si="232"/>
        <v>0</v>
      </c>
      <c r="M1086" s="120">
        <f t="shared" si="233"/>
        <v>88201918.365943789</v>
      </c>
      <c r="N1086" s="129">
        <f t="shared" si="234"/>
        <v>7.6761285389209959E-11</v>
      </c>
      <c r="O1086" s="188">
        <f t="shared" si="235"/>
        <v>60399040.81702809</v>
      </c>
      <c r="P1086">
        <f t="shared" si="236"/>
        <v>0</v>
      </c>
      <c r="Q1086" s="120">
        <f t="shared" si="239"/>
        <v>78934292.516305223</v>
      </c>
      <c r="R1086" s="129">
        <f t="shared" si="237"/>
        <v>7.6761285389209959E-11</v>
      </c>
    </row>
    <row r="1087" spans="2:18" x14ac:dyDescent="0.3">
      <c r="B1087" s="157">
        <v>910</v>
      </c>
      <c r="C1087" s="170">
        <f t="shared" si="238"/>
        <v>102720000</v>
      </c>
      <c r="D1087">
        <f t="shared" si="224"/>
        <v>7.4436812460704108E-11</v>
      </c>
      <c r="E1087" s="120">
        <f t="shared" si="225"/>
        <v>0</v>
      </c>
      <c r="F1087">
        <f t="shared" si="226"/>
        <v>0</v>
      </c>
      <c r="G1087" s="188">
        <f t="shared" si="227"/>
        <v>41863789.117750973</v>
      </c>
      <c r="H1087">
        <f t="shared" si="228"/>
        <v>0</v>
      </c>
      <c r="I1087" s="120">
        <f t="shared" si="229"/>
        <v>97469544.215582341</v>
      </c>
      <c r="J1087" s="129">
        <f t="shared" si="230"/>
        <v>7.4436812460704108E-11</v>
      </c>
      <c r="K1087" s="188">
        <f t="shared" si="231"/>
        <v>51131414.967389531</v>
      </c>
      <c r="L1087">
        <f t="shared" si="232"/>
        <v>0</v>
      </c>
      <c r="M1087" s="120">
        <f t="shared" si="233"/>
        <v>88201918.365943789</v>
      </c>
      <c r="N1087" s="129">
        <f t="shared" si="234"/>
        <v>7.4436812460704108E-11</v>
      </c>
      <c r="O1087" s="188">
        <f t="shared" si="235"/>
        <v>60399040.81702809</v>
      </c>
      <c r="P1087">
        <f t="shared" si="236"/>
        <v>0</v>
      </c>
      <c r="Q1087" s="120">
        <f t="shared" si="239"/>
        <v>78934292.516305223</v>
      </c>
      <c r="R1087" s="129">
        <f t="shared" si="237"/>
        <v>7.4436812460704108E-11</v>
      </c>
    </row>
    <row r="1088" spans="2:18" x14ac:dyDescent="0.3">
      <c r="B1088" s="157">
        <v>911</v>
      </c>
      <c r="C1088" s="170">
        <f t="shared" si="238"/>
        <v>102800000</v>
      </c>
      <c r="D1088">
        <f t="shared" si="224"/>
        <v>7.2177350361700851E-11</v>
      </c>
      <c r="E1088" s="120">
        <f t="shared" si="225"/>
        <v>0</v>
      </c>
      <c r="F1088">
        <f t="shared" si="226"/>
        <v>0</v>
      </c>
      <c r="G1088" s="188">
        <f t="shared" si="227"/>
        <v>41863789.117750973</v>
      </c>
      <c r="H1088">
        <f t="shared" si="228"/>
        <v>0</v>
      </c>
      <c r="I1088" s="120">
        <f t="shared" si="229"/>
        <v>97469544.215582341</v>
      </c>
      <c r="J1088" s="129">
        <f t="shared" si="230"/>
        <v>7.2177350361700851E-11</v>
      </c>
      <c r="K1088" s="188">
        <f t="shared" si="231"/>
        <v>51131414.967389531</v>
      </c>
      <c r="L1088">
        <f t="shared" si="232"/>
        <v>0</v>
      </c>
      <c r="M1088" s="120">
        <f t="shared" si="233"/>
        <v>88201918.365943789</v>
      </c>
      <c r="N1088" s="129">
        <f t="shared" si="234"/>
        <v>7.2177350361700851E-11</v>
      </c>
      <c r="O1088" s="188">
        <f t="shared" si="235"/>
        <v>60399040.81702809</v>
      </c>
      <c r="P1088">
        <f t="shared" si="236"/>
        <v>0</v>
      </c>
      <c r="Q1088" s="120">
        <f t="shared" si="239"/>
        <v>78934292.516305223</v>
      </c>
      <c r="R1088" s="129">
        <f t="shared" si="237"/>
        <v>7.2177350361700851E-11</v>
      </c>
    </row>
    <row r="1089" spans="2:18" x14ac:dyDescent="0.3">
      <c r="B1089" s="157">
        <v>912</v>
      </c>
      <c r="C1089" s="170">
        <f t="shared" si="238"/>
        <v>102880000</v>
      </c>
      <c r="D1089">
        <f t="shared" si="224"/>
        <v>6.9981257351489472E-11</v>
      </c>
      <c r="E1089" s="120">
        <f t="shared" si="225"/>
        <v>0</v>
      </c>
      <c r="F1089">
        <f t="shared" si="226"/>
        <v>0</v>
      </c>
      <c r="G1089" s="188">
        <f t="shared" si="227"/>
        <v>41863789.117750973</v>
      </c>
      <c r="H1089">
        <f t="shared" si="228"/>
        <v>0</v>
      </c>
      <c r="I1089" s="120">
        <f t="shared" si="229"/>
        <v>97469544.215582341</v>
      </c>
      <c r="J1089" s="129">
        <f t="shared" si="230"/>
        <v>6.9981257351489472E-11</v>
      </c>
      <c r="K1089" s="188">
        <f t="shared" si="231"/>
        <v>51131414.967389531</v>
      </c>
      <c r="L1089">
        <f t="shared" si="232"/>
        <v>0</v>
      </c>
      <c r="M1089" s="120">
        <f t="shared" si="233"/>
        <v>88201918.365943789</v>
      </c>
      <c r="N1089" s="129">
        <f t="shared" si="234"/>
        <v>6.9981257351489472E-11</v>
      </c>
      <c r="O1089" s="188">
        <f t="shared" si="235"/>
        <v>60399040.81702809</v>
      </c>
      <c r="P1089">
        <f t="shared" si="236"/>
        <v>0</v>
      </c>
      <c r="Q1089" s="120">
        <f t="shared" si="239"/>
        <v>78934292.516305223</v>
      </c>
      <c r="R1089" s="129">
        <f t="shared" si="237"/>
        <v>6.9981257351489472E-11</v>
      </c>
    </row>
    <row r="1090" spans="2:18" x14ac:dyDescent="0.3">
      <c r="B1090" s="157">
        <v>913</v>
      </c>
      <c r="C1090" s="170">
        <f t="shared" si="238"/>
        <v>102960000</v>
      </c>
      <c r="D1090">
        <f t="shared" si="224"/>
        <v>6.7846927632448758E-11</v>
      </c>
      <c r="E1090" s="120">
        <f t="shared" si="225"/>
        <v>0</v>
      </c>
      <c r="F1090">
        <f t="shared" si="226"/>
        <v>0</v>
      </c>
      <c r="G1090" s="188">
        <f t="shared" si="227"/>
        <v>41863789.117750973</v>
      </c>
      <c r="H1090">
        <f t="shared" si="228"/>
        <v>0</v>
      </c>
      <c r="I1090" s="120">
        <f t="shared" si="229"/>
        <v>97469544.215582341</v>
      </c>
      <c r="J1090" s="129">
        <f t="shared" si="230"/>
        <v>6.7846927632448758E-11</v>
      </c>
      <c r="K1090" s="188">
        <f t="shared" si="231"/>
        <v>51131414.967389531</v>
      </c>
      <c r="L1090">
        <f t="shared" si="232"/>
        <v>0</v>
      </c>
      <c r="M1090" s="120">
        <f t="shared" si="233"/>
        <v>88201918.365943789</v>
      </c>
      <c r="N1090" s="129">
        <f t="shared" si="234"/>
        <v>6.7846927632448758E-11</v>
      </c>
      <c r="O1090" s="188">
        <f t="shared" si="235"/>
        <v>60399040.81702809</v>
      </c>
      <c r="P1090">
        <f t="shared" si="236"/>
        <v>0</v>
      </c>
      <c r="Q1090" s="120">
        <f t="shared" si="239"/>
        <v>78934292.516305223</v>
      </c>
      <c r="R1090" s="129">
        <f t="shared" si="237"/>
        <v>6.7846927632448758E-11</v>
      </c>
    </row>
    <row r="1091" spans="2:18" x14ac:dyDescent="0.3">
      <c r="B1091" s="157">
        <v>914</v>
      </c>
      <c r="C1091" s="170">
        <f t="shared" si="238"/>
        <v>103040000</v>
      </c>
      <c r="D1091">
        <f t="shared" si="224"/>
        <v>6.5772790727734236E-11</v>
      </c>
      <c r="E1091" s="120">
        <f t="shared" si="225"/>
        <v>0</v>
      </c>
      <c r="F1091">
        <f t="shared" si="226"/>
        <v>0</v>
      </c>
      <c r="G1091" s="188">
        <f t="shared" si="227"/>
        <v>41863789.117750973</v>
      </c>
      <c r="H1091">
        <f t="shared" si="228"/>
        <v>0</v>
      </c>
      <c r="I1091" s="120">
        <f t="shared" si="229"/>
        <v>97469544.215582341</v>
      </c>
      <c r="J1091" s="129">
        <f t="shared" si="230"/>
        <v>6.5772790727734236E-11</v>
      </c>
      <c r="K1091" s="188">
        <f t="shared" si="231"/>
        <v>51131414.967389531</v>
      </c>
      <c r="L1091">
        <f t="shared" si="232"/>
        <v>0</v>
      </c>
      <c r="M1091" s="120">
        <f t="shared" si="233"/>
        <v>88201918.365943789</v>
      </c>
      <c r="N1091" s="129">
        <f t="shared" si="234"/>
        <v>6.5772790727734236E-11</v>
      </c>
      <c r="O1091" s="188">
        <f t="shared" si="235"/>
        <v>60399040.81702809</v>
      </c>
      <c r="P1091">
        <f t="shared" si="236"/>
        <v>0</v>
      </c>
      <c r="Q1091" s="120">
        <f t="shared" si="239"/>
        <v>78934292.516305223</v>
      </c>
      <c r="R1091" s="129">
        <f t="shared" si="237"/>
        <v>6.5772790727734236E-11</v>
      </c>
    </row>
    <row r="1092" spans="2:18" x14ac:dyDescent="0.3">
      <c r="B1092" s="157">
        <v>915</v>
      </c>
      <c r="C1092" s="170">
        <f t="shared" si="238"/>
        <v>103120000</v>
      </c>
      <c r="D1092">
        <f t="shared" si="224"/>
        <v>6.3757310864966785E-11</v>
      </c>
      <c r="E1092" s="120">
        <f t="shared" si="225"/>
        <v>0</v>
      </c>
      <c r="F1092">
        <f t="shared" si="226"/>
        <v>0</v>
      </c>
      <c r="G1092" s="188">
        <f t="shared" si="227"/>
        <v>41863789.117750973</v>
      </c>
      <c r="H1092">
        <f t="shared" si="228"/>
        <v>0</v>
      </c>
      <c r="I1092" s="120">
        <f t="shared" si="229"/>
        <v>97469544.215582341</v>
      </c>
      <c r="J1092" s="129">
        <f t="shared" si="230"/>
        <v>6.3757310864966785E-11</v>
      </c>
      <c r="K1092" s="188">
        <f t="shared" si="231"/>
        <v>51131414.967389531</v>
      </c>
      <c r="L1092">
        <f t="shared" si="232"/>
        <v>0</v>
      </c>
      <c r="M1092" s="120">
        <f t="shared" si="233"/>
        <v>88201918.365943789</v>
      </c>
      <c r="N1092" s="129">
        <f t="shared" si="234"/>
        <v>6.3757310864966785E-11</v>
      </c>
      <c r="O1092" s="188">
        <f t="shared" si="235"/>
        <v>60399040.81702809</v>
      </c>
      <c r="P1092">
        <f t="shared" si="236"/>
        <v>0</v>
      </c>
      <c r="Q1092" s="120">
        <f t="shared" si="239"/>
        <v>78934292.516305223</v>
      </c>
      <c r="R1092" s="129">
        <f t="shared" si="237"/>
        <v>6.3757310864966785E-11</v>
      </c>
    </row>
    <row r="1093" spans="2:18" x14ac:dyDescent="0.3">
      <c r="B1093" s="157">
        <v>916</v>
      </c>
      <c r="C1093" s="170">
        <f t="shared" si="238"/>
        <v>103200000</v>
      </c>
      <c r="D1093">
        <f t="shared" si="224"/>
        <v>6.1798986366006501E-11</v>
      </c>
      <c r="E1093" s="120">
        <f t="shared" si="225"/>
        <v>0</v>
      </c>
      <c r="F1093">
        <f t="shared" si="226"/>
        <v>0</v>
      </c>
      <c r="G1093" s="188">
        <f t="shared" si="227"/>
        <v>41863789.117750973</v>
      </c>
      <c r="H1093">
        <f t="shared" si="228"/>
        <v>0</v>
      </c>
      <c r="I1093" s="120">
        <f t="shared" si="229"/>
        <v>97469544.215582341</v>
      </c>
      <c r="J1093" s="129">
        <f t="shared" si="230"/>
        <v>6.1798986366006501E-11</v>
      </c>
      <c r="K1093" s="188">
        <f t="shared" si="231"/>
        <v>51131414.967389531</v>
      </c>
      <c r="L1093">
        <f t="shared" si="232"/>
        <v>0</v>
      </c>
      <c r="M1093" s="120">
        <f t="shared" si="233"/>
        <v>88201918.365943789</v>
      </c>
      <c r="N1093" s="129">
        <f t="shared" si="234"/>
        <v>6.1798986366006501E-11</v>
      </c>
      <c r="O1093" s="188">
        <f t="shared" si="235"/>
        <v>60399040.81702809</v>
      </c>
      <c r="P1093">
        <f t="shared" si="236"/>
        <v>0</v>
      </c>
      <c r="Q1093" s="120">
        <f t="shared" si="239"/>
        <v>78934292.516305223</v>
      </c>
      <c r="R1093" s="129">
        <f t="shared" si="237"/>
        <v>6.1798986366006501E-11</v>
      </c>
    </row>
    <row r="1094" spans="2:18" x14ac:dyDescent="0.3">
      <c r="B1094" s="157">
        <v>917</v>
      </c>
      <c r="C1094" s="170">
        <f t="shared" si="238"/>
        <v>103280000</v>
      </c>
      <c r="D1094">
        <f t="shared" si="224"/>
        <v>5.9896349042898918E-11</v>
      </c>
      <c r="E1094" s="120">
        <f t="shared" si="225"/>
        <v>0</v>
      </c>
      <c r="F1094">
        <f t="shared" si="226"/>
        <v>0</v>
      </c>
      <c r="G1094" s="188">
        <f t="shared" si="227"/>
        <v>41863789.117750973</v>
      </c>
      <c r="H1094">
        <f t="shared" si="228"/>
        <v>0</v>
      </c>
      <c r="I1094" s="120">
        <f t="shared" si="229"/>
        <v>97469544.215582341</v>
      </c>
      <c r="J1094" s="129">
        <f t="shared" si="230"/>
        <v>5.9896349042898918E-11</v>
      </c>
      <c r="K1094" s="188">
        <f t="shared" si="231"/>
        <v>51131414.967389531</v>
      </c>
      <c r="L1094">
        <f t="shared" si="232"/>
        <v>0</v>
      </c>
      <c r="M1094" s="120">
        <f t="shared" si="233"/>
        <v>88201918.365943789</v>
      </c>
      <c r="N1094" s="129">
        <f t="shared" si="234"/>
        <v>5.9896349042898918E-11</v>
      </c>
      <c r="O1094" s="188">
        <f t="shared" si="235"/>
        <v>60399040.81702809</v>
      </c>
      <c r="P1094">
        <f t="shared" si="236"/>
        <v>0</v>
      </c>
      <c r="Q1094" s="120">
        <f t="shared" si="239"/>
        <v>78934292.516305223</v>
      </c>
      <c r="R1094" s="129">
        <f t="shared" si="237"/>
        <v>5.9896349042898918E-11</v>
      </c>
    </row>
    <row r="1095" spans="2:18" x14ac:dyDescent="0.3">
      <c r="B1095" s="157">
        <v>918</v>
      </c>
      <c r="C1095" s="170">
        <f t="shared" si="238"/>
        <v>103360000</v>
      </c>
      <c r="D1095">
        <f t="shared" si="224"/>
        <v>5.8047963600066339E-11</v>
      </c>
      <c r="E1095" s="120">
        <f t="shared" si="225"/>
        <v>0</v>
      </c>
      <c r="F1095">
        <f t="shared" si="226"/>
        <v>0</v>
      </c>
      <c r="G1095" s="188">
        <f t="shared" si="227"/>
        <v>41863789.117750973</v>
      </c>
      <c r="H1095">
        <f t="shared" si="228"/>
        <v>0</v>
      </c>
      <c r="I1095" s="120">
        <f t="shared" si="229"/>
        <v>97469544.215582341</v>
      </c>
      <c r="J1095" s="129">
        <f t="shared" si="230"/>
        <v>5.8047963600066339E-11</v>
      </c>
      <c r="K1095" s="188">
        <f t="shared" si="231"/>
        <v>51131414.967389531</v>
      </c>
      <c r="L1095">
        <f t="shared" si="232"/>
        <v>0</v>
      </c>
      <c r="M1095" s="120">
        <f t="shared" si="233"/>
        <v>88201918.365943789</v>
      </c>
      <c r="N1095" s="129">
        <f t="shared" si="234"/>
        <v>5.8047963600066339E-11</v>
      </c>
      <c r="O1095" s="188">
        <f t="shared" si="235"/>
        <v>60399040.81702809</v>
      </c>
      <c r="P1095">
        <f t="shared" si="236"/>
        <v>0</v>
      </c>
      <c r="Q1095" s="120">
        <f t="shared" si="239"/>
        <v>78934292.516305223</v>
      </c>
      <c r="R1095" s="129">
        <f t="shared" si="237"/>
        <v>5.8047963600066339E-11</v>
      </c>
    </row>
    <row r="1096" spans="2:18" x14ac:dyDescent="0.3">
      <c r="B1096" s="157">
        <v>919</v>
      </c>
      <c r="C1096" s="170">
        <f t="shared" si="238"/>
        <v>103440000</v>
      </c>
      <c r="D1096">
        <f t="shared" si="224"/>
        <v>5.6252427042819242E-11</v>
      </c>
      <c r="E1096" s="120">
        <f t="shared" si="225"/>
        <v>0</v>
      </c>
      <c r="F1096">
        <f t="shared" si="226"/>
        <v>0</v>
      </c>
      <c r="G1096" s="188">
        <f t="shared" si="227"/>
        <v>41863789.117750973</v>
      </c>
      <c r="H1096">
        <f t="shared" si="228"/>
        <v>0</v>
      </c>
      <c r="I1096" s="120">
        <f t="shared" si="229"/>
        <v>97469544.215582341</v>
      </c>
      <c r="J1096" s="129">
        <f t="shared" si="230"/>
        <v>5.6252427042819242E-11</v>
      </c>
      <c r="K1096" s="188">
        <f t="shared" si="231"/>
        <v>51131414.967389531</v>
      </c>
      <c r="L1096">
        <f t="shared" si="232"/>
        <v>0</v>
      </c>
      <c r="M1096" s="120">
        <f t="shared" si="233"/>
        <v>88201918.365943789</v>
      </c>
      <c r="N1096" s="129">
        <f t="shared" si="234"/>
        <v>5.6252427042819242E-11</v>
      </c>
      <c r="O1096" s="188">
        <f t="shared" si="235"/>
        <v>60399040.81702809</v>
      </c>
      <c r="P1096">
        <f t="shared" si="236"/>
        <v>0</v>
      </c>
      <c r="Q1096" s="120">
        <f t="shared" si="239"/>
        <v>78934292.516305223</v>
      </c>
      <c r="R1096" s="129">
        <f t="shared" si="237"/>
        <v>5.6252427042819242E-11</v>
      </c>
    </row>
    <row r="1097" spans="2:18" x14ac:dyDescent="0.3">
      <c r="B1097" s="157">
        <v>920</v>
      </c>
      <c r="C1097" s="170">
        <f t="shared" si="238"/>
        <v>103520000</v>
      </c>
      <c r="D1097">
        <f t="shared" si="224"/>
        <v>5.4508368092249646E-11</v>
      </c>
      <c r="E1097" s="120">
        <f t="shared" si="225"/>
        <v>0</v>
      </c>
      <c r="F1097">
        <f t="shared" si="226"/>
        <v>0</v>
      </c>
      <c r="G1097" s="188">
        <f t="shared" si="227"/>
        <v>41863789.117750973</v>
      </c>
      <c r="H1097">
        <f t="shared" si="228"/>
        <v>0</v>
      </c>
      <c r="I1097" s="120">
        <f t="shared" si="229"/>
        <v>97469544.215582341</v>
      </c>
      <c r="J1097" s="129">
        <f t="shared" si="230"/>
        <v>5.4508368092249646E-11</v>
      </c>
      <c r="K1097" s="188">
        <f t="shared" si="231"/>
        <v>51131414.967389531</v>
      </c>
      <c r="L1097">
        <f t="shared" si="232"/>
        <v>0</v>
      </c>
      <c r="M1097" s="120">
        <f t="shared" si="233"/>
        <v>88201918.365943789</v>
      </c>
      <c r="N1097" s="129">
        <f t="shared" si="234"/>
        <v>5.4508368092249646E-11</v>
      </c>
      <c r="O1097" s="188">
        <f t="shared" si="235"/>
        <v>60399040.81702809</v>
      </c>
      <c r="P1097">
        <f t="shared" si="236"/>
        <v>0</v>
      </c>
      <c r="Q1097" s="120">
        <f t="shared" si="239"/>
        <v>78934292.516305223</v>
      </c>
      <c r="R1097" s="129">
        <f t="shared" si="237"/>
        <v>5.4508368092249646E-11</v>
      </c>
    </row>
    <row r="1098" spans="2:18" x14ac:dyDescent="0.3">
      <c r="B1098" s="157">
        <v>921</v>
      </c>
      <c r="C1098" s="170">
        <f t="shared" si="238"/>
        <v>103600000</v>
      </c>
      <c r="D1098">
        <f t="shared" si="224"/>
        <v>5.281444660657134E-11</v>
      </c>
      <c r="E1098" s="120">
        <f t="shared" si="225"/>
        <v>0</v>
      </c>
      <c r="F1098">
        <f t="shared" si="226"/>
        <v>0</v>
      </c>
      <c r="G1098" s="188">
        <f t="shared" si="227"/>
        <v>41863789.117750973</v>
      </c>
      <c r="H1098">
        <f t="shared" si="228"/>
        <v>0</v>
      </c>
      <c r="I1098" s="120">
        <f t="shared" si="229"/>
        <v>97469544.215582341</v>
      </c>
      <c r="J1098" s="129">
        <f t="shared" si="230"/>
        <v>5.281444660657134E-11</v>
      </c>
      <c r="K1098" s="188">
        <f t="shared" si="231"/>
        <v>51131414.967389531</v>
      </c>
      <c r="L1098">
        <f t="shared" si="232"/>
        <v>0</v>
      </c>
      <c r="M1098" s="120">
        <f t="shared" si="233"/>
        <v>88201918.365943789</v>
      </c>
      <c r="N1098" s="129">
        <f t="shared" si="234"/>
        <v>5.281444660657134E-11</v>
      </c>
      <c r="O1098" s="188">
        <f t="shared" si="235"/>
        <v>60399040.81702809</v>
      </c>
      <c r="P1098">
        <f t="shared" si="236"/>
        <v>0</v>
      </c>
      <c r="Q1098" s="120">
        <f t="shared" si="239"/>
        <v>78934292.516305223</v>
      </c>
      <c r="R1098" s="129">
        <f t="shared" si="237"/>
        <v>5.281444660657134E-11</v>
      </c>
    </row>
    <row r="1099" spans="2:18" x14ac:dyDescent="0.3">
      <c r="B1099" s="157">
        <v>922</v>
      </c>
      <c r="C1099" s="170">
        <f t="shared" si="238"/>
        <v>103680000</v>
      </c>
      <c r="D1099">
        <f t="shared" si="224"/>
        <v>5.1169353008957885E-11</v>
      </c>
      <c r="E1099" s="120">
        <f t="shared" si="225"/>
        <v>0</v>
      </c>
      <c r="F1099">
        <f t="shared" si="226"/>
        <v>0</v>
      </c>
      <c r="G1099" s="188">
        <f t="shared" si="227"/>
        <v>41863789.117750973</v>
      </c>
      <c r="H1099">
        <f t="shared" si="228"/>
        <v>0</v>
      </c>
      <c r="I1099" s="120">
        <f t="shared" si="229"/>
        <v>97469544.215582341</v>
      </c>
      <c r="J1099" s="129">
        <f t="shared" si="230"/>
        <v>5.1169353008957885E-11</v>
      </c>
      <c r="K1099" s="188">
        <f t="shared" si="231"/>
        <v>51131414.967389531</v>
      </c>
      <c r="L1099">
        <f t="shared" si="232"/>
        <v>0</v>
      </c>
      <c r="M1099" s="120">
        <f t="shared" si="233"/>
        <v>88201918.365943789</v>
      </c>
      <c r="N1099" s="129">
        <f t="shared" si="234"/>
        <v>5.1169353008957885E-11</v>
      </c>
      <c r="O1099" s="188">
        <f t="shared" si="235"/>
        <v>60399040.81702809</v>
      </c>
      <c r="P1099">
        <f t="shared" si="236"/>
        <v>0</v>
      </c>
      <c r="Q1099" s="120">
        <f t="shared" si="239"/>
        <v>78934292.516305223</v>
      </c>
      <c r="R1099" s="129">
        <f t="shared" si="237"/>
        <v>5.1169353008957885E-11</v>
      </c>
    </row>
    <row r="1100" spans="2:18" x14ac:dyDescent="0.3">
      <c r="B1100" s="157">
        <v>923</v>
      </c>
      <c r="C1100" s="170">
        <f t="shared" si="238"/>
        <v>103760000</v>
      </c>
      <c r="D1100">
        <f t="shared" si="224"/>
        <v>4.9571807721932471E-11</v>
      </c>
      <c r="E1100" s="120">
        <f t="shared" si="225"/>
        <v>0</v>
      </c>
      <c r="F1100">
        <f t="shared" si="226"/>
        <v>0</v>
      </c>
      <c r="G1100" s="188">
        <f t="shared" si="227"/>
        <v>41863789.117750973</v>
      </c>
      <c r="H1100">
        <f t="shared" si="228"/>
        <v>0</v>
      </c>
      <c r="I1100" s="120">
        <f t="shared" si="229"/>
        <v>97469544.215582341</v>
      </c>
      <c r="J1100" s="129">
        <f t="shared" si="230"/>
        <v>4.9571807721932471E-11</v>
      </c>
      <c r="K1100" s="188">
        <f t="shared" si="231"/>
        <v>51131414.967389531</v>
      </c>
      <c r="L1100">
        <f t="shared" si="232"/>
        <v>0</v>
      </c>
      <c r="M1100" s="120">
        <f t="shared" si="233"/>
        <v>88201918.365943789</v>
      </c>
      <c r="N1100" s="129">
        <f t="shared" si="234"/>
        <v>4.9571807721932471E-11</v>
      </c>
      <c r="O1100" s="188">
        <f t="shared" si="235"/>
        <v>60399040.81702809</v>
      </c>
      <c r="P1100">
        <f t="shared" si="236"/>
        <v>0</v>
      </c>
      <c r="Q1100" s="120">
        <f t="shared" si="239"/>
        <v>78934292.516305223</v>
      </c>
      <c r="R1100" s="129">
        <f t="shared" si="237"/>
        <v>4.9571807721932471E-11</v>
      </c>
    </row>
    <row r="1101" spans="2:18" x14ac:dyDescent="0.3">
      <c r="B1101" s="157">
        <v>924</v>
      </c>
      <c r="C1101" s="170">
        <f t="shared" si="238"/>
        <v>103840000</v>
      </c>
      <c r="D1101">
        <f t="shared" si="224"/>
        <v>4.8020560608352178E-11</v>
      </c>
      <c r="E1101" s="120">
        <f t="shared" si="225"/>
        <v>0</v>
      </c>
      <c r="F1101">
        <f t="shared" si="226"/>
        <v>0</v>
      </c>
      <c r="G1101" s="188">
        <f t="shared" si="227"/>
        <v>41863789.117750973</v>
      </c>
      <c r="H1101">
        <f t="shared" si="228"/>
        <v>0</v>
      </c>
      <c r="I1101" s="120">
        <f t="shared" si="229"/>
        <v>97469544.215582341</v>
      </c>
      <c r="J1101" s="129">
        <f t="shared" si="230"/>
        <v>4.8020560608352178E-11</v>
      </c>
      <c r="K1101" s="188">
        <f t="shared" si="231"/>
        <v>51131414.967389531</v>
      </c>
      <c r="L1101">
        <f t="shared" si="232"/>
        <v>0</v>
      </c>
      <c r="M1101" s="120">
        <f t="shared" si="233"/>
        <v>88201918.365943789</v>
      </c>
      <c r="N1101" s="129">
        <f t="shared" si="234"/>
        <v>4.8020560608352178E-11</v>
      </c>
      <c r="O1101" s="188">
        <f t="shared" si="235"/>
        <v>60399040.81702809</v>
      </c>
      <c r="P1101">
        <f t="shared" si="236"/>
        <v>0</v>
      </c>
      <c r="Q1101" s="120">
        <f t="shared" si="239"/>
        <v>78934292.516305223</v>
      </c>
      <c r="R1101" s="129">
        <f t="shared" si="237"/>
        <v>4.8020560608352178E-11</v>
      </c>
    </row>
    <row r="1102" spans="2:18" x14ac:dyDescent="0.3">
      <c r="B1102" s="157">
        <v>925</v>
      </c>
      <c r="C1102" s="170">
        <f t="shared" si="238"/>
        <v>103920000</v>
      </c>
      <c r="D1102">
        <f t="shared" si="224"/>
        <v>4.6514390419029178E-11</v>
      </c>
      <c r="E1102" s="120">
        <f t="shared" si="225"/>
        <v>0</v>
      </c>
      <c r="F1102">
        <f t="shared" si="226"/>
        <v>0</v>
      </c>
      <c r="G1102" s="188">
        <f t="shared" si="227"/>
        <v>41863789.117750973</v>
      </c>
      <c r="H1102">
        <f t="shared" si="228"/>
        <v>0</v>
      </c>
      <c r="I1102" s="120">
        <f t="shared" si="229"/>
        <v>97469544.215582341</v>
      </c>
      <c r="J1102" s="129">
        <f t="shared" si="230"/>
        <v>4.6514390419029178E-11</v>
      </c>
      <c r="K1102" s="188">
        <f t="shared" si="231"/>
        <v>51131414.967389531</v>
      </c>
      <c r="L1102">
        <f t="shared" si="232"/>
        <v>0</v>
      </c>
      <c r="M1102" s="120">
        <f t="shared" si="233"/>
        <v>88201918.365943789</v>
      </c>
      <c r="N1102" s="129">
        <f t="shared" si="234"/>
        <v>4.6514390419029178E-11</v>
      </c>
      <c r="O1102" s="188">
        <f t="shared" si="235"/>
        <v>60399040.81702809</v>
      </c>
      <c r="P1102">
        <f t="shared" si="236"/>
        <v>0</v>
      </c>
      <c r="Q1102" s="120">
        <f t="shared" si="239"/>
        <v>78934292.516305223</v>
      </c>
      <c r="R1102" s="129">
        <f t="shared" si="237"/>
        <v>4.6514390419029178E-11</v>
      </c>
    </row>
    <row r="1103" spans="2:18" x14ac:dyDescent="0.3">
      <c r="B1103" s="157">
        <v>926</v>
      </c>
      <c r="C1103" s="170">
        <f t="shared" si="238"/>
        <v>104000000</v>
      </c>
      <c r="D1103">
        <f t="shared" si="224"/>
        <v>4.5052104247023145E-11</v>
      </c>
      <c r="E1103" s="120">
        <f t="shared" si="225"/>
        <v>0</v>
      </c>
      <c r="F1103">
        <f t="shared" si="226"/>
        <v>0</v>
      </c>
      <c r="G1103" s="188">
        <f t="shared" si="227"/>
        <v>41863789.117750973</v>
      </c>
      <c r="H1103">
        <f t="shared" si="228"/>
        <v>0</v>
      </c>
      <c r="I1103" s="120">
        <f t="shared" si="229"/>
        <v>97469544.215582341</v>
      </c>
      <c r="J1103" s="129">
        <f t="shared" si="230"/>
        <v>4.5052104247023145E-11</v>
      </c>
      <c r="K1103" s="188">
        <f t="shared" si="231"/>
        <v>51131414.967389531</v>
      </c>
      <c r="L1103">
        <f t="shared" si="232"/>
        <v>0</v>
      </c>
      <c r="M1103" s="120">
        <f t="shared" si="233"/>
        <v>88201918.365943789</v>
      </c>
      <c r="N1103" s="129">
        <f t="shared" si="234"/>
        <v>4.5052104247023145E-11</v>
      </c>
      <c r="O1103" s="188">
        <f t="shared" si="235"/>
        <v>60399040.81702809</v>
      </c>
      <c r="P1103">
        <f t="shared" si="236"/>
        <v>0</v>
      </c>
      <c r="Q1103" s="120">
        <f t="shared" si="239"/>
        <v>78934292.516305223</v>
      </c>
      <c r="R1103" s="129">
        <f t="shared" si="237"/>
        <v>4.5052104247023145E-11</v>
      </c>
    </row>
    <row r="1104" spans="2:18" x14ac:dyDescent="0.3">
      <c r="B1104" s="157">
        <v>927</v>
      </c>
      <c r="C1104" s="170">
        <f t="shared" si="238"/>
        <v>104080000</v>
      </c>
      <c r="D1104">
        <f t="shared" si="224"/>
        <v>4.363253698863784E-11</v>
      </c>
      <c r="E1104" s="120">
        <f t="shared" si="225"/>
        <v>0</v>
      </c>
      <c r="F1104">
        <f t="shared" si="226"/>
        <v>0</v>
      </c>
      <c r="G1104" s="188">
        <f t="shared" si="227"/>
        <v>41863789.117750973</v>
      </c>
      <c r="H1104">
        <f t="shared" si="228"/>
        <v>0</v>
      </c>
      <c r="I1104" s="120">
        <f t="shared" si="229"/>
        <v>97469544.215582341</v>
      </c>
      <c r="J1104" s="129">
        <f t="shared" si="230"/>
        <v>4.363253698863784E-11</v>
      </c>
      <c r="K1104" s="188">
        <f t="shared" si="231"/>
        <v>51131414.967389531</v>
      </c>
      <c r="L1104">
        <f t="shared" si="232"/>
        <v>0</v>
      </c>
      <c r="M1104" s="120">
        <f t="shared" si="233"/>
        <v>88201918.365943789</v>
      </c>
      <c r="N1104" s="129">
        <f t="shared" si="234"/>
        <v>4.363253698863784E-11</v>
      </c>
      <c r="O1104" s="188">
        <f t="shared" si="235"/>
        <v>60399040.81702809</v>
      </c>
      <c r="P1104">
        <f t="shared" si="236"/>
        <v>0</v>
      </c>
      <c r="Q1104" s="120">
        <f t="shared" si="239"/>
        <v>78934292.516305223</v>
      </c>
      <c r="R1104" s="129">
        <f t="shared" si="237"/>
        <v>4.363253698863784E-11</v>
      </c>
    </row>
    <row r="1105" spans="2:18" x14ac:dyDescent="0.3">
      <c r="B1105" s="157">
        <v>928</v>
      </c>
      <c r="C1105" s="170">
        <f t="shared" si="238"/>
        <v>104160000</v>
      </c>
      <c r="D1105">
        <f t="shared" si="224"/>
        <v>4.2254550811147195E-11</v>
      </c>
      <c r="E1105" s="120">
        <f t="shared" si="225"/>
        <v>0</v>
      </c>
      <c r="F1105">
        <f t="shared" si="226"/>
        <v>0</v>
      </c>
      <c r="G1105" s="188">
        <f t="shared" si="227"/>
        <v>41863789.117750973</v>
      </c>
      <c r="H1105">
        <f t="shared" si="228"/>
        <v>0</v>
      </c>
      <c r="I1105" s="120">
        <f t="shared" si="229"/>
        <v>97469544.215582341</v>
      </c>
      <c r="J1105" s="129">
        <f t="shared" si="230"/>
        <v>4.2254550811147195E-11</v>
      </c>
      <c r="K1105" s="188">
        <f t="shared" si="231"/>
        <v>51131414.967389531</v>
      </c>
      <c r="L1105">
        <f t="shared" si="232"/>
        <v>0</v>
      </c>
      <c r="M1105" s="120">
        <f t="shared" si="233"/>
        <v>88201918.365943789</v>
      </c>
      <c r="N1105" s="129">
        <f t="shared" si="234"/>
        <v>4.2254550811147195E-11</v>
      </c>
      <c r="O1105" s="188">
        <f t="shared" si="235"/>
        <v>60399040.81702809</v>
      </c>
      <c r="P1105">
        <f t="shared" si="236"/>
        <v>0</v>
      </c>
      <c r="Q1105" s="120">
        <f t="shared" si="239"/>
        <v>78934292.516305223</v>
      </c>
      <c r="R1105" s="129">
        <f t="shared" si="237"/>
        <v>4.2254550811147195E-11</v>
      </c>
    </row>
    <row r="1106" spans="2:18" x14ac:dyDescent="0.3">
      <c r="B1106" s="157">
        <v>929</v>
      </c>
      <c r="C1106" s="170">
        <f t="shared" si="238"/>
        <v>104240000</v>
      </c>
      <c r="D1106">
        <f t="shared" si="224"/>
        <v>4.0917034627275008E-11</v>
      </c>
      <c r="E1106" s="120">
        <f t="shared" si="225"/>
        <v>0</v>
      </c>
      <c r="F1106">
        <f t="shared" si="226"/>
        <v>0</v>
      </c>
      <c r="G1106" s="188">
        <f t="shared" si="227"/>
        <v>41863789.117750973</v>
      </c>
      <c r="H1106">
        <f t="shared" si="228"/>
        <v>0</v>
      </c>
      <c r="I1106" s="120">
        <f t="shared" si="229"/>
        <v>97469544.215582341</v>
      </c>
      <c r="J1106" s="129">
        <f t="shared" si="230"/>
        <v>4.0917034627275008E-11</v>
      </c>
      <c r="K1106" s="188">
        <f t="shared" si="231"/>
        <v>51131414.967389531</v>
      </c>
      <c r="L1106">
        <f t="shared" si="232"/>
        <v>0</v>
      </c>
      <c r="M1106" s="120">
        <f t="shared" si="233"/>
        <v>88201918.365943789</v>
      </c>
      <c r="N1106" s="129">
        <f t="shared" si="234"/>
        <v>4.0917034627275008E-11</v>
      </c>
      <c r="O1106" s="188">
        <f t="shared" si="235"/>
        <v>60399040.81702809</v>
      </c>
      <c r="P1106">
        <f t="shared" si="236"/>
        <v>0</v>
      </c>
      <c r="Q1106" s="120">
        <f t="shared" si="239"/>
        <v>78934292.516305223</v>
      </c>
      <c r="R1106" s="129">
        <f t="shared" si="237"/>
        <v>4.0917034627275008E-11</v>
      </c>
    </row>
    <row r="1107" spans="2:18" x14ac:dyDescent="0.3">
      <c r="B1107" s="157">
        <v>930</v>
      </c>
      <c r="C1107" s="170">
        <f t="shared" si="238"/>
        <v>104320000</v>
      </c>
      <c r="D1107">
        <f t="shared" si="224"/>
        <v>3.96189035764452E-11</v>
      </c>
      <c r="E1107" s="120">
        <f t="shared" si="225"/>
        <v>0</v>
      </c>
      <c r="F1107">
        <f t="shared" si="226"/>
        <v>0</v>
      </c>
      <c r="G1107" s="188">
        <f t="shared" si="227"/>
        <v>41863789.117750973</v>
      </c>
      <c r="H1107">
        <f t="shared" si="228"/>
        <v>0</v>
      </c>
      <c r="I1107" s="120">
        <f t="shared" si="229"/>
        <v>97469544.215582341</v>
      </c>
      <c r="J1107" s="129">
        <f t="shared" si="230"/>
        <v>3.96189035764452E-11</v>
      </c>
      <c r="K1107" s="188">
        <f t="shared" si="231"/>
        <v>51131414.967389531</v>
      </c>
      <c r="L1107">
        <f t="shared" si="232"/>
        <v>0</v>
      </c>
      <c r="M1107" s="120">
        <f t="shared" si="233"/>
        <v>88201918.365943789</v>
      </c>
      <c r="N1107" s="129">
        <f t="shared" si="234"/>
        <v>3.96189035764452E-11</v>
      </c>
      <c r="O1107" s="188">
        <f t="shared" si="235"/>
        <v>60399040.81702809</v>
      </c>
      <c r="P1107">
        <f t="shared" si="236"/>
        <v>0</v>
      </c>
      <c r="Q1107" s="120">
        <f t="shared" si="239"/>
        <v>78934292.516305223</v>
      </c>
      <c r="R1107" s="129">
        <f t="shared" si="237"/>
        <v>3.96189035764452E-11</v>
      </c>
    </row>
    <row r="1108" spans="2:18" x14ac:dyDescent="0.3">
      <c r="B1108" s="157">
        <v>931</v>
      </c>
      <c r="C1108" s="170">
        <f t="shared" si="238"/>
        <v>104400000</v>
      </c>
      <c r="D1108">
        <f t="shared" si="224"/>
        <v>3.8359098512818569E-11</v>
      </c>
      <c r="E1108" s="120">
        <f t="shared" si="225"/>
        <v>0</v>
      </c>
      <c r="F1108">
        <f t="shared" si="226"/>
        <v>0</v>
      </c>
      <c r="G1108" s="188">
        <f t="shared" si="227"/>
        <v>41863789.117750973</v>
      </c>
      <c r="H1108">
        <f t="shared" si="228"/>
        <v>0</v>
      </c>
      <c r="I1108" s="120">
        <f t="shared" si="229"/>
        <v>97469544.215582341</v>
      </c>
      <c r="J1108" s="129">
        <f t="shared" si="230"/>
        <v>3.8359098512818569E-11</v>
      </c>
      <c r="K1108" s="188">
        <f t="shared" si="231"/>
        <v>51131414.967389531</v>
      </c>
      <c r="L1108">
        <f t="shared" si="232"/>
        <v>0</v>
      </c>
      <c r="M1108" s="120">
        <f t="shared" si="233"/>
        <v>88201918.365943789</v>
      </c>
      <c r="N1108" s="129">
        <f t="shared" si="234"/>
        <v>3.8359098512818569E-11</v>
      </c>
      <c r="O1108" s="188">
        <f t="shared" si="235"/>
        <v>60399040.81702809</v>
      </c>
      <c r="P1108">
        <f t="shared" si="236"/>
        <v>0</v>
      </c>
      <c r="Q1108" s="120">
        <f t="shared" si="239"/>
        <v>78934292.516305223</v>
      </c>
      <c r="R1108" s="129">
        <f t="shared" si="237"/>
        <v>3.8359098512818569E-11</v>
      </c>
    </row>
    <row r="1109" spans="2:18" x14ac:dyDescent="0.3">
      <c r="B1109" s="157">
        <v>932</v>
      </c>
      <c r="C1109" s="170">
        <f t="shared" si="238"/>
        <v>104480000</v>
      </c>
      <c r="D1109">
        <f t="shared" si="224"/>
        <v>3.7136585500125037E-11</v>
      </c>
      <c r="E1109" s="120">
        <f t="shared" si="225"/>
        <v>0</v>
      </c>
      <c r="F1109">
        <f t="shared" si="226"/>
        <v>0</v>
      </c>
      <c r="G1109" s="188">
        <f t="shared" si="227"/>
        <v>41863789.117750973</v>
      </c>
      <c r="H1109">
        <f t="shared" si="228"/>
        <v>0</v>
      </c>
      <c r="I1109" s="120">
        <f t="shared" si="229"/>
        <v>97469544.215582341</v>
      </c>
      <c r="J1109" s="129">
        <f t="shared" si="230"/>
        <v>3.7136585500125037E-11</v>
      </c>
      <c r="K1109" s="188">
        <f t="shared" si="231"/>
        <v>51131414.967389531</v>
      </c>
      <c r="L1109">
        <f t="shared" si="232"/>
        <v>0</v>
      </c>
      <c r="M1109" s="120">
        <f t="shared" si="233"/>
        <v>88201918.365943789</v>
      </c>
      <c r="N1109" s="129">
        <f t="shared" si="234"/>
        <v>3.7136585500125037E-11</v>
      </c>
      <c r="O1109" s="188">
        <f t="shared" si="235"/>
        <v>60399040.81702809</v>
      </c>
      <c r="P1109">
        <f t="shared" si="236"/>
        <v>0</v>
      </c>
      <c r="Q1109" s="120">
        <f t="shared" si="239"/>
        <v>78934292.516305223</v>
      </c>
      <c r="R1109" s="129">
        <f t="shared" si="237"/>
        <v>3.7136585500125037E-11</v>
      </c>
    </row>
    <row r="1110" spans="2:18" x14ac:dyDescent="0.3">
      <c r="B1110" s="157">
        <v>933</v>
      </c>
      <c r="C1110" s="170">
        <f t="shared" si="238"/>
        <v>104560000</v>
      </c>
      <c r="D1110">
        <f t="shared" si="224"/>
        <v>3.5950355313299278E-11</v>
      </c>
      <c r="E1110" s="120">
        <f t="shared" si="225"/>
        <v>0</v>
      </c>
      <c r="F1110">
        <f t="shared" si="226"/>
        <v>0</v>
      </c>
      <c r="G1110" s="188">
        <f t="shared" si="227"/>
        <v>41863789.117750973</v>
      </c>
      <c r="H1110">
        <f t="shared" si="228"/>
        <v>0</v>
      </c>
      <c r="I1110" s="120">
        <f t="shared" si="229"/>
        <v>97469544.215582341</v>
      </c>
      <c r="J1110" s="129">
        <f t="shared" si="230"/>
        <v>3.5950355313299278E-11</v>
      </c>
      <c r="K1110" s="188">
        <f t="shared" si="231"/>
        <v>51131414.967389531</v>
      </c>
      <c r="L1110">
        <f t="shared" si="232"/>
        <v>0</v>
      </c>
      <c r="M1110" s="120">
        <f t="shared" si="233"/>
        <v>88201918.365943789</v>
      </c>
      <c r="N1110" s="129">
        <f t="shared" si="234"/>
        <v>3.5950355313299278E-11</v>
      </c>
      <c r="O1110" s="188">
        <f t="shared" si="235"/>
        <v>60399040.81702809</v>
      </c>
      <c r="P1110">
        <f t="shared" si="236"/>
        <v>0</v>
      </c>
      <c r="Q1110" s="120">
        <f t="shared" si="239"/>
        <v>78934292.516305223</v>
      </c>
      <c r="R1110" s="129">
        <f t="shared" si="237"/>
        <v>3.5950355313299278E-11</v>
      </c>
    </row>
    <row r="1111" spans="2:18" x14ac:dyDescent="0.3">
      <c r="B1111" s="157">
        <v>934</v>
      </c>
      <c r="C1111" s="170">
        <f t="shared" si="238"/>
        <v>104640000</v>
      </c>
      <c r="D1111">
        <f t="shared" si="224"/>
        <v>3.4799422946921399E-11</v>
      </c>
      <c r="E1111" s="120">
        <f t="shared" si="225"/>
        <v>0</v>
      </c>
      <c r="F1111">
        <f t="shared" si="226"/>
        <v>0</v>
      </c>
      <c r="G1111" s="188">
        <f t="shared" si="227"/>
        <v>41863789.117750973</v>
      </c>
      <c r="H1111">
        <f t="shared" si="228"/>
        <v>0</v>
      </c>
      <c r="I1111" s="120">
        <f t="shared" si="229"/>
        <v>97469544.215582341</v>
      </c>
      <c r="J1111" s="129">
        <f t="shared" si="230"/>
        <v>3.4799422946921399E-11</v>
      </c>
      <c r="K1111" s="188">
        <f t="shared" si="231"/>
        <v>51131414.967389531</v>
      </c>
      <c r="L1111">
        <f t="shared" si="232"/>
        <v>0</v>
      </c>
      <c r="M1111" s="120">
        <f t="shared" si="233"/>
        <v>88201918.365943789</v>
      </c>
      <c r="N1111" s="129">
        <f t="shared" si="234"/>
        <v>3.4799422946921399E-11</v>
      </c>
      <c r="O1111" s="188">
        <f t="shared" si="235"/>
        <v>60399040.81702809</v>
      </c>
      <c r="P1111">
        <f t="shared" si="236"/>
        <v>0</v>
      </c>
      <c r="Q1111" s="120">
        <f t="shared" si="239"/>
        <v>78934292.516305223</v>
      </c>
      <c r="R1111" s="129">
        <f t="shared" si="237"/>
        <v>3.4799422946921399E-11</v>
      </c>
    </row>
    <row r="1112" spans="2:18" x14ac:dyDescent="0.3">
      <c r="B1112" s="157">
        <v>935</v>
      </c>
      <c r="C1112" s="170">
        <f t="shared" si="238"/>
        <v>104720000</v>
      </c>
      <c r="D1112">
        <f t="shared" si="224"/>
        <v>3.3682827130463466E-11</v>
      </c>
      <c r="E1112" s="120">
        <f t="shared" si="225"/>
        <v>0</v>
      </c>
      <c r="F1112">
        <f t="shared" si="226"/>
        <v>0</v>
      </c>
      <c r="G1112" s="188">
        <f t="shared" si="227"/>
        <v>41863789.117750973</v>
      </c>
      <c r="H1112">
        <f t="shared" si="228"/>
        <v>0</v>
      </c>
      <c r="I1112" s="120">
        <f t="shared" si="229"/>
        <v>97469544.215582341</v>
      </c>
      <c r="J1112" s="129">
        <f t="shared" si="230"/>
        <v>3.3682827130463466E-11</v>
      </c>
      <c r="K1112" s="188">
        <f t="shared" si="231"/>
        <v>51131414.967389531</v>
      </c>
      <c r="L1112">
        <f t="shared" si="232"/>
        <v>0</v>
      </c>
      <c r="M1112" s="120">
        <f t="shared" si="233"/>
        <v>88201918.365943789</v>
      </c>
      <c r="N1112" s="129">
        <f t="shared" si="234"/>
        <v>3.3682827130463466E-11</v>
      </c>
      <c r="O1112" s="188">
        <f t="shared" si="235"/>
        <v>60399040.81702809</v>
      </c>
      <c r="P1112">
        <f t="shared" si="236"/>
        <v>0</v>
      </c>
      <c r="Q1112" s="120">
        <f t="shared" si="239"/>
        <v>78934292.516305223</v>
      </c>
      <c r="R1112" s="129">
        <f t="shared" si="237"/>
        <v>3.3682827130463466E-11</v>
      </c>
    </row>
    <row r="1113" spans="2:18" x14ac:dyDescent="0.3">
      <c r="B1113" s="157">
        <v>936</v>
      </c>
      <c r="C1113" s="170">
        <f t="shared" si="238"/>
        <v>104800000</v>
      </c>
      <c r="D1113">
        <f t="shared" si="224"/>
        <v>3.2599629850336159E-11</v>
      </c>
      <c r="E1113" s="120">
        <f t="shared" si="225"/>
        <v>0</v>
      </c>
      <c r="F1113">
        <f t="shared" si="226"/>
        <v>0</v>
      </c>
      <c r="G1113" s="188">
        <f t="shared" si="227"/>
        <v>41863789.117750973</v>
      </c>
      <c r="H1113">
        <f t="shared" si="228"/>
        <v>0</v>
      </c>
      <c r="I1113" s="120">
        <f t="shared" si="229"/>
        <v>97469544.215582341</v>
      </c>
      <c r="J1113" s="129">
        <f t="shared" si="230"/>
        <v>3.2599629850336159E-11</v>
      </c>
      <c r="K1113" s="188">
        <f t="shared" si="231"/>
        <v>51131414.967389531</v>
      </c>
      <c r="L1113">
        <f t="shared" si="232"/>
        <v>0</v>
      </c>
      <c r="M1113" s="120">
        <f t="shared" si="233"/>
        <v>88201918.365943789</v>
      </c>
      <c r="N1113" s="129">
        <f t="shared" si="234"/>
        <v>3.2599629850336159E-11</v>
      </c>
      <c r="O1113" s="188">
        <f t="shared" si="235"/>
        <v>60399040.81702809</v>
      </c>
      <c r="P1113">
        <f t="shared" si="236"/>
        <v>0</v>
      </c>
      <c r="Q1113" s="120">
        <f t="shared" si="239"/>
        <v>78934292.516305223</v>
      </c>
      <c r="R1113" s="129">
        <f t="shared" si="237"/>
        <v>3.2599629850336159E-11</v>
      </c>
    </row>
    <row r="1114" spans="2:18" x14ac:dyDescent="0.3">
      <c r="B1114" s="157">
        <v>937</v>
      </c>
      <c r="C1114" s="170">
        <f t="shared" si="238"/>
        <v>104880000</v>
      </c>
      <c r="D1114">
        <f t="shared" si="224"/>
        <v>3.154891587872964E-11</v>
      </c>
      <c r="E1114" s="120">
        <f t="shared" si="225"/>
        <v>0</v>
      </c>
      <c r="F1114">
        <f t="shared" si="226"/>
        <v>0</v>
      </c>
      <c r="G1114" s="188">
        <f t="shared" si="227"/>
        <v>41863789.117750973</v>
      </c>
      <c r="H1114">
        <f t="shared" si="228"/>
        <v>0</v>
      </c>
      <c r="I1114" s="120">
        <f t="shared" si="229"/>
        <v>97469544.215582341</v>
      </c>
      <c r="J1114" s="129">
        <f t="shared" si="230"/>
        <v>3.154891587872964E-11</v>
      </c>
      <c r="K1114" s="188">
        <f t="shared" si="231"/>
        <v>51131414.967389531</v>
      </c>
      <c r="L1114">
        <f t="shared" si="232"/>
        <v>0</v>
      </c>
      <c r="M1114" s="120">
        <f t="shared" si="233"/>
        <v>88201918.365943789</v>
      </c>
      <c r="N1114" s="129">
        <f t="shared" si="234"/>
        <v>3.154891587872964E-11</v>
      </c>
      <c r="O1114" s="188">
        <f t="shared" si="235"/>
        <v>60399040.81702809</v>
      </c>
      <c r="P1114">
        <f t="shared" si="236"/>
        <v>0</v>
      </c>
      <c r="Q1114" s="120">
        <f t="shared" si="239"/>
        <v>78934292.516305223</v>
      </c>
      <c r="R1114" s="129">
        <f t="shared" si="237"/>
        <v>3.154891587872964E-11</v>
      </c>
    </row>
    <row r="1115" spans="2:18" x14ac:dyDescent="0.3">
      <c r="B1115" s="157">
        <v>938</v>
      </c>
      <c r="C1115" s="170">
        <f t="shared" si="238"/>
        <v>104960000</v>
      </c>
      <c r="D1115">
        <f t="shared" si="224"/>
        <v>3.0529792309236347E-11</v>
      </c>
      <c r="E1115" s="120">
        <f t="shared" si="225"/>
        <v>0</v>
      </c>
      <c r="F1115">
        <f t="shared" si="226"/>
        <v>0</v>
      </c>
      <c r="G1115" s="188">
        <f t="shared" si="227"/>
        <v>41863789.117750973</v>
      </c>
      <c r="H1115">
        <f t="shared" si="228"/>
        <v>0</v>
      </c>
      <c r="I1115" s="120">
        <f t="shared" si="229"/>
        <v>97469544.215582341</v>
      </c>
      <c r="J1115" s="129">
        <f t="shared" si="230"/>
        <v>3.0529792309236347E-11</v>
      </c>
      <c r="K1115" s="188">
        <f t="shared" si="231"/>
        <v>51131414.967389531</v>
      </c>
      <c r="L1115">
        <f t="shared" si="232"/>
        <v>0</v>
      </c>
      <c r="M1115" s="120">
        <f t="shared" si="233"/>
        <v>88201918.365943789</v>
      </c>
      <c r="N1115" s="129">
        <f t="shared" si="234"/>
        <v>3.0529792309236347E-11</v>
      </c>
      <c r="O1115" s="188">
        <f t="shared" si="235"/>
        <v>60399040.81702809</v>
      </c>
      <c r="P1115">
        <f t="shared" si="236"/>
        <v>0</v>
      </c>
      <c r="Q1115" s="120">
        <f t="shared" si="239"/>
        <v>78934292.516305223</v>
      </c>
      <c r="R1115" s="129">
        <f t="shared" si="237"/>
        <v>3.0529792309236347E-11</v>
      </c>
    </row>
    <row r="1116" spans="2:18" x14ac:dyDescent="0.3">
      <c r="B1116" s="157">
        <v>939</v>
      </c>
      <c r="C1116" s="170">
        <f t="shared" si="238"/>
        <v>105040000</v>
      </c>
      <c r="D1116">
        <f t="shared" si="224"/>
        <v>2.9541388099243368E-11</v>
      </c>
      <c r="E1116" s="120">
        <f t="shared" si="225"/>
        <v>0</v>
      </c>
      <c r="F1116">
        <f t="shared" si="226"/>
        <v>0</v>
      </c>
      <c r="G1116" s="188">
        <f t="shared" si="227"/>
        <v>41863789.117750973</v>
      </c>
      <c r="H1116">
        <f t="shared" si="228"/>
        <v>0</v>
      </c>
      <c r="I1116" s="120">
        <f t="shared" si="229"/>
        <v>97469544.215582341</v>
      </c>
      <c r="J1116" s="129">
        <f t="shared" si="230"/>
        <v>2.9541388099243368E-11</v>
      </c>
      <c r="K1116" s="188">
        <f t="shared" si="231"/>
        <v>51131414.967389531</v>
      </c>
      <c r="L1116">
        <f t="shared" si="232"/>
        <v>0</v>
      </c>
      <c r="M1116" s="120">
        <f t="shared" si="233"/>
        <v>88201918.365943789</v>
      </c>
      <c r="N1116" s="129">
        <f t="shared" si="234"/>
        <v>2.9541388099243368E-11</v>
      </c>
      <c r="O1116" s="188">
        <f t="shared" si="235"/>
        <v>60399040.81702809</v>
      </c>
      <c r="P1116">
        <f t="shared" si="236"/>
        <v>0</v>
      </c>
      <c r="Q1116" s="120">
        <f t="shared" si="239"/>
        <v>78934292.516305223</v>
      </c>
      <c r="R1116" s="129">
        <f t="shared" si="237"/>
        <v>2.9541388099243368E-11</v>
      </c>
    </row>
    <row r="1117" spans="2:18" x14ac:dyDescent="0.3">
      <c r="B1117" s="157">
        <v>940</v>
      </c>
      <c r="C1117" s="170">
        <f t="shared" si="238"/>
        <v>105120000</v>
      </c>
      <c r="D1117">
        <f t="shared" si="224"/>
        <v>2.8582853619076132E-11</v>
      </c>
      <c r="E1117" s="120">
        <f t="shared" si="225"/>
        <v>0</v>
      </c>
      <c r="F1117">
        <f t="shared" si="226"/>
        <v>0</v>
      </c>
      <c r="G1117" s="188">
        <f t="shared" si="227"/>
        <v>41863789.117750973</v>
      </c>
      <c r="H1117">
        <f t="shared" si="228"/>
        <v>0</v>
      </c>
      <c r="I1117" s="120">
        <f t="shared" si="229"/>
        <v>97469544.215582341</v>
      </c>
      <c r="J1117" s="129">
        <f t="shared" si="230"/>
        <v>2.8582853619076132E-11</v>
      </c>
      <c r="K1117" s="188">
        <f t="shared" si="231"/>
        <v>51131414.967389531</v>
      </c>
      <c r="L1117">
        <f t="shared" si="232"/>
        <v>0</v>
      </c>
      <c r="M1117" s="120">
        <f t="shared" si="233"/>
        <v>88201918.365943789</v>
      </c>
      <c r="N1117" s="129">
        <f t="shared" si="234"/>
        <v>2.8582853619076132E-11</v>
      </c>
      <c r="O1117" s="188">
        <f t="shared" si="235"/>
        <v>60399040.81702809</v>
      </c>
      <c r="P1117">
        <f t="shared" si="236"/>
        <v>0</v>
      </c>
      <c r="Q1117" s="120">
        <f t="shared" si="239"/>
        <v>78934292.516305223</v>
      </c>
      <c r="R1117" s="129">
        <f t="shared" si="237"/>
        <v>2.8582853619076132E-11</v>
      </c>
    </row>
    <row r="1118" spans="2:18" x14ac:dyDescent="0.3">
      <c r="B1118" s="157">
        <v>941</v>
      </c>
      <c r="C1118" s="170">
        <f t="shared" si="238"/>
        <v>105200000</v>
      </c>
      <c r="D1118">
        <f t="shared" si="224"/>
        <v>2.7653360207874754E-11</v>
      </c>
      <c r="E1118" s="120">
        <f t="shared" si="225"/>
        <v>0</v>
      </c>
      <c r="F1118">
        <f t="shared" si="226"/>
        <v>0</v>
      </c>
      <c r="G1118" s="188">
        <f t="shared" si="227"/>
        <v>41863789.117750973</v>
      </c>
      <c r="H1118">
        <f t="shared" si="228"/>
        <v>0</v>
      </c>
      <c r="I1118" s="120">
        <f t="shared" si="229"/>
        <v>97469544.215582341</v>
      </c>
      <c r="J1118" s="129">
        <f t="shared" si="230"/>
        <v>2.7653360207874754E-11</v>
      </c>
      <c r="K1118" s="188">
        <f t="shared" si="231"/>
        <v>51131414.967389531</v>
      </c>
      <c r="L1118">
        <f t="shared" si="232"/>
        <v>0</v>
      </c>
      <c r="M1118" s="120">
        <f t="shared" si="233"/>
        <v>88201918.365943789</v>
      </c>
      <c r="N1118" s="129">
        <f t="shared" si="234"/>
        <v>2.7653360207874754E-11</v>
      </c>
      <c r="O1118" s="188">
        <f t="shared" si="235"/>
        <v>60399040.81702809</v>
      </c>
      <c r="P1118">
        <f t="shared" si="236"/>
        <v>0</v>
      </c>
      <c r="Q1118" s="120">
        <f t="shared" si="239"/>
        <v>78934292.516305223</v>
      </c>
      <c r="R1118" s="129">
        <f t="shared" si="237"/>
        <v>2.7653360207874754E-11</v>
      </c>
    </row>
    <row r="1119" spans="2:18" x14ac:dyDescent="0.3">
      <c r="B1119" s="157">
        <v>942</v>
      </c>
      <c r="C1119" s="170">
        <f t="shared" si="238"/>
        <v>105280000</v>
      </c>
      <c r="D1119">
        <f t="shared" si="224"/>
        <v>2.6752099736179292E-11</v>
      </c>
      <c r="E1119" s="120">
        <f t="shared" si="225"/>
        <v>0</v>
      </c>
      <c r="F1119">
        <f t="shared" si="226"/>
        <v>0</v>
      </c>
      <c r="G1119" s="188">
        <f t="shared" si="227"/>
        <v>41863789.117750973</v>
      </c>
      <c r="H1119">
        <f t="shared" si="228"/>
        <v>0</v>
      </c>
      <c r="I1119" s="120">
        <f t="shared" si="229"/>
        <v>97469544.215582341</v>
      </c>
      <c r="J1119" s="129">
        <f t="shared" si="230"/>
        <v>2.6752099736179292E-11</v>
      </c>
      <c r="K1119" s="188">
        <f t="shared" si="231"/>
        <v>51131414.967389531</v>
      </c>
      <c r="L1119">
        <f t="shared" si="232"/>
        <v>0</v>
      </c>
      <c r="M1119" s="120">
        <f t="shared" si="233"/>
        <v>88201918.365943789</v>
      </c>
      <c r="N1119" s="129">
        <f t="shared" si="234"/>
        <v>2.6752099736179292E-11</v>
      </c>
      <c r="O1119" s="188">
        <f t="shared" si="235"/>
        <v>60399040.81702809</v>
      </c>
      <c r="P1119">
        <f t="shared" si="236"/>
        <v>0</v>
      </c>
      <c r="Q1119" s="120">
        <f t="shared" si="239"/>
        <v>78934292.516305223</v>
      </c>
      <c r="R1119" s="129">
        <f t="shared" si="237"/>
        <v>2.6752099736179292E-11</v>
      </c>
    </row>
    <row r="1120" spans="2:18" x14ac:dyDescent="0.3">
      <c r="B1120" s="157">
        <v>943</v>
      </c>
      <c r="C1120" s="170">
        <f t="shared" si="238"/>
        <v>105360000</v>
      </c>
      <c r="D1120">
        <f t="shared" si="224"/>
        <v>2.5878284175199878E-11</v>
      </c>
      <c r="E1120" s="120">
        <f t="shared" si="225"/>
        <v>0</v>
      </c>
      <c r="F1120">
        <f t="shared" si="226"/>
        <v>0</v>
      </c>
      <c r="G1120" s="188">
        <f t="shared" si="227"/>
        <v>41863789.117750973</v>
      </c>
      <c r="H1120">
        <f t="shared" si="228"/>
        <v>0</v>
      </c>
      <c r="I1120" s="120">
        <f t="shared" si="229"/>
        <v>97469544.215582341</v>
      </c>
      <c r="J1120" s="129">
        <f t="shared" si="230"/>
        <v>2.5878284175199878E-11</v>
      </c>
      <c r="K1120" s="188">
        <f t="shared" si="231"/>
        <v>51131414.967389531</v>
      </c>
      <c r="L1120">
        <f t="shared" si="232"/>
        <v>0</v>
      </c>
      <c r="M1120" s="120">
        <f t="shared" si="233"/>
        <v>88201918.365943789</v>
      </c>
      <c r="N1120" s="129">
        <f t="shared" si="234"/>
        <v>2.5878284175199878E-11</v>
      </c>
      <c r="O1120" s="188">
        <f t="shared" si="235"/>
        <v>60399040.81702809</v>
      </c>
      <c r="P1120">
        <f t="shared" si="236"/>
        <v>0</v>
      </c>
      <c r="Q1120" s="120">
        <f t="shared" si="239"/>
        <v>78934292.516305223</v>
      </c>
      <c r="R1120" s="129">
        <f t="shared" si="237"/>
        <v>2.5878284175199878E-11</v>
      </c>
    </row>
    <row r="1121" spans="2:18" x14ac:dyDescent="0.3">
      <c r="B1121" s="157">
        <v>944</v>
      </c>
      <c r="C1121" s="170">
        <f t="shared" si="238"/>
        <v>105440000</v>
      </c>
      <c r="D1121">
        <f t="shared" si="224"/>
        <v>2.503114517274221E-11</v>
      </c>
      <c r="E1121" s="120">
        <f t="shared" si="225"/>
        <v>0</v>
      </c>
      <c r="F1121">
        <f t="shared" si="226"/>
        <v>0</v>
      </c>
      <c r="G1121" s="188">
        <f t="shared" si="227"/>
        <v>41863789.117750973</v>
      </c>
      <c r="H1121">
        <f t="shared" si="228"/>
        <v>0</v>
      </c>
      <c r="I1121" s="120">
        <f t="shared" si="229"/>
        <v>97469544.215582341</v>
      </c>
      <c r="J1121" s="129">
        <f t="shared" si="230"/>
        <v>2.503114517274221E-11</v>
      </c>
      <c r="K1121" s="188">
        <f t="shared" si="231"/>
        <v>51131414.967389531</v>
      </c>
      <c r="L1121">
        <f t="shared" si="232"/>
        <v>0</v>
      </c>
      <c r="M1121" s="120">
        <f t="shared" si="233"/>
        <v>88201918.365943789</v>
      </c>
      <c r="N1121" s="129">
        <f t="shared" si="234"/>
        <v>2.503114517274221E-11</v>
      </c>
      <c r="O1121" s="188">
        <f t="shared" si="235"/>
        <v>60399040.81702809</v>
      </c>
      <c r="P1121">
        <f t="shared" si="236"/>
        <v>0</v>
      </c>
      <c r="Q1121" s="120">
        <f t="shared" si="239"/>
        <v>78934292.516305223</v>
      </c>
      <c r="R1121" s="129">
        <f t="shared" si="237"/>
        <v>2.503114517274221E-11</v>
      </c>
    </row>
    <row r="1122" spans="2:18" x14ac:dyDescent="0.3">
      <c r="B1122" s="157">
        <v>945</v>
      </c>
      <c r="C1122" s="170">
        <f t="shared" si="238"/>
        <v>105520000</v>
      </c>
      <c r="D1122">
        <f t="shared" si="224"/>
        <v>2.42099336357597E-11</v>
      </c>
      <c r="E1122" s="120">
        <f t="shared" si="225"/>
        <v>0</v>
      </c>
      <c r="F1122">
        <f t="shared" si="226"/>
        <v>0</v>
      </c>
      <c r="G1122" s="188">
        <f t="shared" si="227"/>
        <v>41863789.117750973</v>
      </c>
      <c r="H1122">
        <f t="shared" si="228"/>
        <v>0</v>
      </c>
      <c r="I1122" s="120">
        <f t="shared" si="229"/>
        <v>97469544.215582341</v>
      </c>
      <c r="J1122" s="129">
        <f t="shared" si="230"/>
        <v>2.42099336357597E-11</v>
      </c>
      <c r="K1122" s="188">
        <f t="shared" si="231"/>
        <v>51131414.967389531</v>
      </c>
      <c r="L1122">
        <f t="shared" si="232"/>
        <v>0</v>
      </c>
      <c r="M1122" s="120">
        <f t="shared" si="233"/>
        <v>88201918.365943789</v>
      </c>
      <c r="N1122" s="129">
        <f t="shared" si="234"/>
        <v>2.42099336357597E-11</v>
      </c>
      <c r="O1122" s="188">
        <f t="shared" si="235"/>
        <v>60399040.81702809</v>
      </c>
      <c r="P1122">
        <f t="shared" si="236"/>
        <v>0</v>
      </c>
      <c r="Q1122" s="120">
        <f t="shared" si="239"/>
        <v>78934292.516305223</v>
      </c>
      <c r="R1122" s="129">
        <f t="shared" si="237"/>
        <v>2.42099336357597E-11</v>
      </c>
    </row>
    <row r="1123" spans="2:18" x14ac:dyDescent="0.3">
      <c r="B1123" s="157">
        <v>946</v>
      </c>
      <c r="C1123" s="170">
        <f t="shared" si="238"/>
        <v>105600000</v>
      </c>
      <c r="D1123">
        <f t="shared" si="224"/>
        <v>2.3413919319497685E-11</v>
      </c>
      <c r="E1123" s="120">
        <f t="shared" si="225"/>
        <v>0</v>
      </c>
      <c r="F1123">
        <f t="shared" si="226"/>
        <v>0</v>
      </c>
      <c r="G1123" s="188">
        <f t="shared" si="227"/>
        <v>41863789.117750973</v>
      </c>
      <c r="H1123">
        <f t="shared" si="228"/>
        <v>0</v>
      </c>
      <c r="I1123" s="120">
        <f t="shared" si="229"/>
        <v>97469544.215582341</v>
      </c>
      <c r="J1123" s="129">
        <f t="shared" si="230"/>
        <v>2.3413919319497685E-11</v>
      </c>
      <c r="K1123" s="188">
        <f t="shared" si="231"/>
        <v>51131414.967389531</v>
      </c>
      <c r="L1123">
        <f t="shared" si="232"/>
        <v>0</v>
      </c>
      <c r="M1123" s="120">
        <f t="shared" si="233"/>
        <v>88201918.365943789</v>
      </c>
      <c r="N1123" s="129">
        <f t="shared" si="234"/>
        <v>2.3413919319497685E-11</v>
      </c>
      <c r="O1123" s="188">
        <f t="shared" si="235"/>
        <v>60399040.81702809</v>
      </c>
      <c r="P1123">
        <f t="shared" si="236"/>
        <v>0</v>
      </c>
      <c r="Q1123" s="120">
        <f t="shared" si="239"/>
        <v>78934292.516305223</v>
      </c>
      <c r="R1123" s="129">
        <f t="shared" si="237"/>
        <v>2.3413919319497685E-11</v>
      </c>
    </row>
    <row r="1124" spans="2:18" x14ac:dyDescent="0.3">
      <c r="B1124" s="157">
        <v>947</v>
      </c>
      <c r="C1124" s="170">
        <f t="shared" si="238"/>
        <v>105680000</v>
      </c>
      <c r="D1124">
        <f t="shared" si="224"/>
        <v>2.2642390423196147E-11</v>
      </c>
      <c r="E1124" s="120">
        <f t="shared" si="225"/>
        <v>0</v>
      </c>
      <c r="F1124">
        <f t="shared" si="226"/>
        <v>0</v>
      </c>
      <c r="G1124" s="188">
        <f t="shared" si="227"/>
        <v>41863789.117750973</v>
      </c>
      <c r="H1124">
        <f t="shared" si="228"/>
        <v>0</v>
      </c>
      <c r="I1124" s="120">
        <f t="shared" si="229"/>
        <v>97469544.215582341</v>
      </c>
      <c r="J1124" s="129">
        <f t="shared" si="230"/>
        <v>2.2642390423196147E-11</v>
      </c>
      <c r="K1124" s="188">
        <f t="shared" si="231"/>
        <v>51131414.967389531</v>
      </c>
      <c r="L1124">
        <f t="shared" si="232"/>
        <v>0</v>
      </c>
      <c r="M1124" s="120">
        <f t="shared" si="233"/>
        <v>88201918.365943789</v>
      </c>
      <c r="N1124" s="129">
        <f t="shared" si="234"/>
        <v>2.2642390423196147E-11</v>
      </c>
      <c r="O1124" s="188">
        <f t="shared" si="235"/>
        <v>60399040.81702809</v>
      </c>
      <c r="P1124">
        <f t="shared" si="236"/>
        <v>0</v>
      </c>
      <c r="Q1124" s="120">
        <f t="shared" si="239"/>
        <v>78934292.516305223</v>
      </c>
      <c r="R1124" s="129">
        <f t="shared" si="237"/>
        <v>2.2642390423196147E-11</v>
      </c>
    </row>
    <row r="1125" spans="2:18" x14ac:dyDescent="0.3">
      <c r="B1125" s="157">
        <v>948</v>
      </c>
      <c r="C1125" s="170">
        <f t="shared" si="238"/>
        <v>105760000</v>
      </c>
      <c r="D1125">
        <f t="shared" si="224"/>
        <v>2.1894653192312089E-11</v>
      </c>
      <c r="E1125" s="120">
        <f t="shared" si="225"/>
        <v>0</v>
      </c>
      <c r="F1125">
        <f t="shared" si="226"/>
        <v>0</v>
      </c>
      <c r="G1125" s="188">
        <f t="shared" si="227"/>
        <v>41863789.117750973</v>
      </c>
      <c r="H1125">
        <f t="shared" si="228"/>
        <v>0</v>
      </c>
      <c r="I1125" s="120">
        <f t="shared" si="229"/>
        <v>97469544.215582341</v>
      </c>
      <c r="J1125" s="129">
        <f t="shared" si="230"/>
        <v>2.1894653192312089E-11</v>
      </c>
      <c r="K1125" s="188">
        <f t="shared" si="231"/>
        <v>51131414.967389531</v>
      </c>
      <c r="L1125">
        <f t="shared" si="232"/>
        <v>0</v>
      </c>
      <c r="M1125" s="120">
        <f t="shared" si="233"/>
        <v>88201918.365943789</v>
      </c>
      <c r="N1125" s="129">
        <f t="shared" si="234"/>
        <v>2.1894653192312089E-11</v>
      </c>
      <c r="O1125" s="188">
        <f t="shared" si="235"/>
        <v>60399040.81702809</v>
      </c>
      <c r="P1125">
        <f t="shared" si="236"/>
        <v>0</v>
      </c>
      <c r="Q1125" s="120">
        <f t="shared" si="239"/>
        <v>78934292.516305223</v>
      </c>
      <c r="R1125" s="129">
        <f t="shared" si="237"/>
        <v>2.1894653192312089E-11</v>
      </c>
    </row>
    <row r="1126" spans="2:18" x14ac:dyDescent="0.3">
      <c r="B1126" s="157">
        <v>949</v>
      </c>
      <c r="C1126" s="170">
        <f t="shared" si="238"/>
        <v>105840000</v>
      </c>
      <c r="D1126">
        <f t="shared" si="224"/>
        <v>2.1170031527223411E-11</v>
      </c>
      <c r="E1126" s="120">
        <f t="shared" si="225"/>
        <v>0</v>
      </c>
      <c r="F1126">
        <f t="shared" si="226"/>
        <v>0</v>
      </c>
      <c r="G1126" s="188">
        <f t="shared" si="227"/>
        <v>41863789.117750973</v>
      </c>
      <c r="H1126">
        <f t="shared" si="228"/>
        <v>0</v>
      </c>
      <c r="I1126" s="120">
        <f t="shared" si="229"/>
        <v>97469544.215582341</v>
      </c>
      <c r="J1126" s="129">
        <f t="shared" si="230"/>
        <v>2.1170031527223411E-11</v>
      </c>
      <c r="K1126" s="188">
        <f t="shared" si="231"/>
        <v>51131414.967389531</v>
      </c>
      <c r="L1126">
        <f t="shared" si="232"/>
        <v>0</v>
      </c>
      <c r="M1126" s="120">
        <f t="shared" si="233"/>
        <v>88201918.365943789</v>
      </c>
      <c r="N1126" s="129">
        <f t="shared" si="234"/>
        <v>2.1170031527223411E-11</v>
      </c>
      <c r="O1126" s="188">
        <f t="shared" si="235"/>
        <v>60399040.81702809</v>
      </c>
      <c r="P1126">
        <f t="shared" si="236"/>
        <v>0</v>
      </c>
      <c r="Q1126" s="120">
        <f t="shared" si="239"/>
        <v>78934292.516305223</v>
      </c>
      <c r="R1126" s="129">
        <f t="shared" si="237"/>
        <v>2.1170031527223411E-11</v>
      </c>
    </row>
    <row r="1127" spans="2:18" x14ac:dyDescent="0.3">
      <c r="B1127" s="157">
        <v>950</v>
      </c>
      <c r="C1127" s="170">
        <f t="shared" si="238"/>
        <v>105920000</v>
      </c>
      <c r="D1127">
        <f t="shared" si="224"/>
        <v>2.0467866598371622E-11</v>
      </c>
      <c r="E1127" s="120">
        <f t="shared" si="225"/>
        <v>0</v>
      </c>
      <c r="F1127">
        <f t="shared" si="226"/>
        <v>0</v>
      </c>
      <c r="G1127" s="188">
        <f t="shared" si="227"/>
        <v>41863789.117750973</v>
      </c>
      <c r="H1127">
        <f t="shared" si="228"/>
        <v>0</v>
      </c>
      <c r="I1127" s="120">
        <f t="shared" si="229"/>
        <v>97469544.215582341</v>
      </c>
      <c r="J1127" s="129">
        <f t="shared" si="230"/>
        <v>2.0467866598371622E-11</v>
      </c>
      <c r="K1127" s="188">
        <f t="shared" si="231"/>
        <v>51131414.967389531</v>
      </c>
      <c r="L1127">
        <f t="shared" si="232"/>
        <v>0</v>
      </c>
      <c r="M1127" s="120">
        <f t="shared" si="233"/>
        <v>88201918.365943789</v>
      </c>
      <c r="N1127" s="129">
        <f t="shared" si="234"/>
        <v>2.0467866598371622E-11</v>
      </c>
      <c r="O1127" s="188">
        <f t="shared" si="235"/>
        <v>60399040.81702809</v>
      </c>
      <c r="P1127">
        <f t="shared" si="236"/>
        <v>0</v>
      </c>
      <c r="Q1127" s="120">
        <f t="shared" si="239"/>
        <v>78934292.516305223</v>
      </c>
      <c r="R1127" s="129">
        <f t="shared" si="237"/>
        <v>2.0467866598371622E-11</v>
      </c>
    </row>
    <row r="1128" spans="2:18" x14ac:dyDescent="0.3">
      <c r="B1128" s="157">
        <v>951</v>
      </c>
      <c r="C1128" s="170">
        <f t="shared" si="238"/>
        <v>106000000</v>
      </c>
      <c r="D1128">
        <f t="shared" si="224"/>
        <v>1.9787516467800923E-11</v>
      </c>
      <c r="E1128" s="120">
        <f t="shared" si="225"/>
        <v>0</v>
      </c>
      <c r="F1128">
        <f t="shared" si="226"/>
        <v>0</v>
      </c>
      <c r="G1128" s="188">
        <f t="shared" si="227"/>
        <v>41863789.117750973</v>
      </c>
      <c r="H1128">
        <f t="shared" si="228"/>
        <v>0</v>
      </c>
      <c r="I1128" s="120">
        <f t="shared" si="229"/>
        <v>97469544.215582341</v>
      </c>
      <c r="J1128" s="129">
        <f t="shared" si="230"/>
        <v>1.9787516467800923E-11</v>
      </c>
      <c r="K1128" s="188">
        <f t="shared" si="231"/>
        <v>51131414.967389531</v>
      </c>
      <c r="L1128">
        <f t="shared" si="232"/>
        <v>0</v>
      </c>
      <c r="M1128" s="120">
        <f t="shared" si="233"/>
        <v>88201918.365943789</v>
      </c>
      <c r="N1128" s="129">
        <f t="shared" si="234"/>
        <v>1.9787516467800923E-11</v>
      </c>
      <c r="O1128" s="188">
        <f t="shared" si="235"/>
        <v>60399040.81702809</v>
      </c>
      <c r="P1128">
        <f t="shared" si="236"/>
        <v>0</v>
      </c>
      <c r="Q1128" s="120">
        <f t="shared" si="239"/>
        <v>78934292.516305223</v>
      </c>
      <c r="R1128" s="129">
        <f t="shared" si="237"/>
        <v>1.9787516467800923E-11</v>
      </c>
    </row>
    <row r="1129" spans="2:18" x14ac:dyDescent="0.3">
      <c r="B1129" s="157">
        <v>952</v>
      </c>
      <c r="C1129" s="170">
        <f t="shared" si="238"/>
        <v>106080000</v>
      </c>
      <c r="D1129">
        <f t="shared" si="224"/>
        <v>1.9128355717047508E-11</v>
      </c>
      <c r="E1129" s="120">
        <f t="shared" si="225"/>
        <v>0</v>
      </c>
      <c r="F1129">
        <f t="shared" si="226"/>
        <v>0</v>
      </c>
      <c r="G1129" s="188">
        <f t="shared" si="227"/>
        <v>41863789.117750973</v>
      </c>
      <c r="H1129">
        <f t="shared" si="228"/>
        <v>0</v>
      </c>
      <c r="I1129" s="120">
        <f t="shared" si="229"/>
        <v>97469544.215582341</v>
      </c>
      <c r="J1129" s="129">
        <f t="shared" si="230"/>
        <v>1.9128355717047508E-11</v>
      </c>
      <c r="K1129" s="188">
        <f t="shared" si="231"/>
        <v>51131414.967389531</v>
      </c>
      <c r="L1129">
        <f t="shared" si="232"/>
        <v>0</v>
      </c>
      <c r="M1129" s="120">
        <f t="shared" si="233"/>
        <v>88201918.365943789</v>
      </c>
      <c r="N1129" s="129">
        <f t="shared" si="234"/>
        <v>1.9128355717047508E-11</v>
      </c>
      <c r="O1129" s="188">
        <f t="shared" si="235"/>
        <v>60399040.81702809</v>
      </c>
      <c r="P1129">
        <f t="shared" si="236"/>
        <v>0</v>
      </c>
      <c r="Q1129" s="120">
        <f t="shared" si="239"/>
        <v>78934292.516305223</v>
      </c>
      <c r="R1129" s="129">
        <f t="shared" si="237"/>
        <v>1.9128355717047508E-11</v>
      </c>
    </row>
    <row r="1130" spans="2:18" x14ac:dyDescent="0.3">
      <c r="B1130" s="157">
        <v>953</v>
      </c>
      <c r="C1130" s="170">
        <f t="shared" si="238"/>
        <v>106160000</v>
      </c>
      <c r="D1130">
        <f t="shared" si="224"/>
        <v>1.8489775081332781E-11</v>
      </c>
      <c r="E1130" s="120">
        <f t="shared" si="225"/>
        <v>0</v>
      </c>
      <c r="F1130">
        <f t="shared" si="226"/>
        <v>0</v>
      </c>
      <c r="G1130" s="188">
        <f t="shared" si="227"/>
        <v>41863789.117750973</v>
      </c>
      <c r="H1130">
        <f t="shared" si="228"/>
        <v>0</v>
      </c>
      <c r="I1130" s="120">
        <f t="shared" si="229"/>
        <v>97469544.215582341</v>
      </c>
      <c r="J1130" s="129">
        <f t="shared" si="230"/>
        <v>1.8489775081332781E-11</v>
      </c>
      <c r="K1130" s="188">
        <f t="shared" si="231"/>
        <v>51131414.967389531</v>
      </c>
      <c r="L1130">
        <f t="shared" si="232"/>
        <v>0</v>
      </c>
      <c r="M1130" s="120">
        <f t="shared" si="233"/>
        <v>88201918.365943789</v>
      </c>
      <c r="N1130" s="129">
        <f t="shared" si="234"/>
        <v>1.8489775081332781E-11</v>
      </c>
      <c r="O1130" s="188">
        <f t="shared" si="235"/>
        <v>60399040.81702809</v>
      </c>
      <c r="P1130">
        <f t="shared" si="236"/>
        <v>0</v>
      </c>
      <c r="Q1130" s="120">
        <f t="shared" si="239"/>
        <v>78934292.516305223</v>
      </c>
      <c r="R1130" s="129">
        <f t="shared" si="237"/>
        <v>1.8489775081332781E-11</v>
      </c>
    </row>
    <row r="1131" spans="2:18" x14ac:dyDescent="0.3">
      <c r="B1131" s="157">
        <v>954</v>
      </c>
      <c r="C1131" s="170">
        <f t="shared" si="238"/>
        <v>106240000</v>
      </c>
      <c r="D1131">
        <f t="shared" si="224"/>
        <v>1.7871181090011059E-11</v>
      </c>
      <c r="E1131" s="120">
        <f t="shared" si="225"/>
        <v>0</v>
      </c>
      <c r="F1131">
        <f t="shared" si="226"/>
        <v>0</v>
      </c>
      <c r="G1131" s="188">
        <f t="shared" si="227"/>
        <v>41863789.117750973</v>
      </c>
      <c r="H1131">
        <f t="shared" si="228"/>
        <v>0</v>
      </c>
      <c r="I1131" s="120">
        <f t="shared" si="229"/>
        <v>97469544.215582341</v>
      </c>
      <c r="J1131" s="129">
        <f t="shared" si="230"/>
        <v>1.7871181090011059E-11</v>
      </c>
      <c r="K1131" s="188">
        <f t="shared" si="231"/>
        <v>51131414.967389531</v>
      </c>
      <c r="L1131">
        <f t="shared" si="232"/>
        <v>0</v>
      </c>
      <c r="M1131" s="120">
        <f t="shared" si="233"/>
        <v>88201918.365943789</v>
      </c>
      <c r="N1131" s="129">
        <f t="shared" si="234"/>
        <v>1.7871181090011059E-11</v>
      </c>
      <c r="O1131" s="188">
        <f t="shared" si="235"/>
        <v>60399040.81702809</v>
      </c>
      <c r="P1131">
        <f t="shared" si="236"/>
        <v>0</v>
      </c>
      <c r="Q1131" s="120">
        <f t="shared" si="239"/>
        <v>78934292.516305223</v>
      </c>
      <c r="R1131" s="129">
        <f t="shared" si="237"/>
        <v>1.7871181090011059E-11</v>
      </c>
    </row>
    <row r="1132" spans="2:18" x14ac:dyDescent="0.3">
      <c r="B1132" s="157">
        <v>955</v>
      </c>
      <c r="C1132" s="170">
        <f t="shared" si="238"/>
        <v>106320000</v>
      </c>
      <c r="D1132">
        <f t="shared" si="224"/>
        <v>1.7271995713222227E-11</v>
      </c>
      <c r="E1132" s="120">
        <f t="shared" si="225"/>
        <v>0</v>
      </c>
      <c r="F1132">
        <f t="shared" si="226"/>
        <v>0</v>
      </c>
      <c r="G1132" s="188">
        <f t="shared" si="227"/>
        <v>41863789.117750973</v>
      </c>
      <c r="H1132">
        <f t="shared" si="228"/>
        <v>0</v>
      </c>
      <c r="I1132" s="120">
        <f t="shared" si="229"/>
        <v>97469544.215582341</v>
      </c>
      <c r="J1132" s="129">
        <f t="shared" si="230"/>
        <v>1.7271995713222227E-11</v>
      </c>
      <c r="K1132" s="188">
        <f t="shared" si="231"/>
        <v>51131414.967389531</v>
      </c>
      <c r="L1132">
        <f t="shared" si="232"/>
        <v>0</v>
      </c>
      <c r="M1132" s="120">
        <f t="shared" si="233"/>
        <v>88201918.365943789</v>
      </c>
      <c r="N1132" s="129">
        <f t="shared" si="234"/>
        <v>1.7271995713222227E-11</v>
      </c>
      <c r="O1132" s="188">
        <f t="shared" si="235"/>
        <v>60399040.81702809</v>
      </c>
      <c r="P1132">
        <f t="shared" si="236"/>
        <v>0</v>
      </c>
      <c r="Q1132" s="120">
        <f t="shared" si="239"/>
        <v>78934292.516305223</v>
      </c>
      <c r="R1132" s="129">
        <f t="shared" si="237"/>
        <v>1.7271995713222227E-11</v>
      </c>
    </row>
    <row r="1133" spans="2:18" x14ac:dyDescent="0.3">
      <c r="B1133" s="157">
        <v>956</v>
      </c>
      <c r="C1133" s="170">
        <f t="shared" si="238"/>
        <v>106400000</v>
      </c>
      <c r="D1133">
        <f t="shared" si="224"/>
        <v>1.6691656014696691E-11</v>
      </c>
      <c r="E1133" s="120">
        <f t="shared" si="225"/>
        <v>0</v>
      </c>
      <c r="F1133">
        <f t="shared" si="226"/>
        <v>0</v>
      </c>
      <c r="G1133" s="188">
        <f t="shared" si="227"/>
        <v>41863789.117750973</v>
      </c>
      <c r="H1133">
        <f t="shared" si="228"/>
        <v>0</v>
      </c>
      <c r="I1133" s="120">
        <f t="shared" si="229"/>
        <v>97469544.215582341</v>
      </c>
      <c r="J1133" s="129">
        <f t="shared" si="230"/>
        <v>1.6691656014696691E-11</v>
      </c>
      <c r="K1133" s="188">
        <f t="shared" si="231"/>
        <v>51131414.967389531</v>
      </c>
      <c r="L1133">
        <f t="shared" si="232"/>
        <v>0</v>
      </c>
      <c r="M1133" s="120">
        <f t="shared" si="233"/>
        <v>88201918.365943789</v>
      </c>
      <c r="N1133" s="129">
        <f t="shared" si="234"/>
        <v>1.6691656014696691E-11</v>
      </c>
      <c r="O1133" s="188">
        <f t="shared" si="235"/>
        <v>60399040.81702809</v>
      </c>
      <c r="P1133">
        <f t="shared" si="236"/>
        <v>0</v>
      </c>
      <c r="Q1133" s="120">
        <f t="shared" si="239"/>
        <v>78934292.516305223</v>
      </c>
      <c r="R1133" s="129">
        <f t="shared" si="237"/>
        <v>1.6691656014696691E-11</v>
      </c>
    </row>
    <row r="1134" spans="2:18" x14ac:dyDescent="0.3">
      <c r="B1134" s="157">
        <v>957</v>
      </c>
      <c r="C1134" s="170">
        <f t="shared" si="238"/>
        <v>106480000</v>
      </c>
      <c r="D1134">
        <f t="shared" si="224"/>
        <v>1.6129613810660226E-11</v>
      </c>
      <c r="E1134" s="120">
        <f t="shared" si="225"/>
        <v>0</v>
      </c>
      <c r="F1134">
        <f t="shared" si="226"/>
        <v>0</v>
      </c>
      <c r="G1134" s="188">
        <f t="shared" si="227"/>
        <v>41863789.117750973</v>
      </c>
      <c r="H1134">
        <f t="shared" si="228"/>
        <v>0</v>
      </c>
      <c r="I1134" s="120">
        <f t="shared" si="229"/>
        <v>97469544.215582341</v>
      </c>
      <c r="J1134" s="129">
        <f t="shared" si="230"/>
        <v>1.6129613810660226E-11</v>
      </c>
      <c r="K1134" s="188">
        <f t="shared" si="231"/>
        <v>51131414.967389531</v>
      </c>
      <c r="L1134">
        <f t="shared" si="232"/>
        <v>0</v>
      </c>
      <c r="M1134" s="120">
        <f t="shared" si="233"/>
        <v>88201918.365943789</v>
      </c>
      <c r="N1134" s="129">
        <f t="shared" si="234"/>
        <v>1.6129613810660226E-11</v>
      </c>
      <c r="O1134" s="188">
        <f t="shared" si="235"/>
        <v>60399040.81702809</v>
      </c>
      <c r="P1134">
        <f t="shared" si="236"/>
        <v>0</v>
      </c>
      <c r="Q1134" s="120">
        <f t="shared" si="239"/>
        <v>78934292.516305223</v>
      </c>
      <c r="R1134" s="129">
        <f t="shared" si="237"/>
        <v>1.6129613810660226E-11</v>
      </c>
    </row>
    <row r="1135" spans="2:18" x14ac:dyDescent="0.3">
      <c r="B1135" s="157">
        <v>958</v>
      </c>
      <c r="C1135" s="170">
        <f t="shared" si="238"/>
        <v>106560000</v>
      </c>
      <c r="D1135">
        <f t="shared" si="224"/>
        <v>1.5585335334783365E-11</v>
      </c>
      <c r="E1135" s="120">
        <f t="shared" si="225"/>
        <v>0</v>
      </c>
      <c r="F1135">
        <f t="shared" si="226"/>
        <v>0</v>
      </c>
      <c r="G1135" s="188">
        <f t="shared" si="227"/>
        <v>41863789.117750973</v>
      </c>
      <c r="H1135">
        <f t="shared" si="228"/>
        <v>0</v>
      </c>
      <c r="I1135" s="120">
        <f t="shared" si="229"/>
        <v>97469544.215582341</v>
      </c>
      <c r="J1135" s="129">
        <f t="shared" si="230"/>
        <v>1.5585335334783365E-11</v>
      </c>
      <c r="K1135" s="188">
        <f t="shared" si="231"/>
        <v>51131414.967389531</v>
      </c>
      <c r="L1135">
        <f t="shared" si="232"/>
        <v>0</v>
      </c>
      <c r="M1135" s="120">
        <f t="shared" si="233"/>
        <v>88201918.365943789</v>
      </c>
      <c r="N1135" s="129">
        <f t="shared" si="234"/>
        <v>1.5585335334783365E-11</v>
      </c>
      <c r="O1135" s="188">
        <f t="shared" si="235"/>
        <v>60399040.81702809</v>
      </c>
      <c r="P1135">
        <f t="shared" si="236"/>
        <v>0</v>
      </c>
      <c r="Q1135" s="120">
        <f t="shared" si="239"/>
        <v>78934292.516305223</v>
      </c>
      <c r="R1135" s="129">
        <f t="shared" si="237"/>
        <v>1.5585335334783365E-11</v>
      </c>
    </row>
    <row r="1136" spans="2:18" x14ac:dyDescent="0.3">
      <c r="B1136" s="157">
        <v>959</v>
      </c>
      <c r="C1136" s="170">
        <f t="shared" si="238"/>
        <v>106640000</v>
      </c>
      <c r="D1136">
        <f t="shared" si="224"/>
        <v>1.5058300909120273E-11</v>
      </c>
      <c r="E1136" s="120">
        <f t="shared" si="225"/>
        <v>0</v>
      </c>
      <c r="F1136">
        <f t="shared" si="226"/>
        <v>0</v>
      </c>
      <c r="G1136" s="188">
        <f t="shared" si="227"/>
        <v>41863789.117750973</v>
      </c>
      <c r="H1136">
        <f t="shared" si="228"/>
        <v>0</v>
      </c>
      <c r="I1136" s="120">
        <f t="shared" si="229"/>
        <v>97469544.215582341</v>
      </c>
      <c r="J1136" s="129">
        <f t="shared" si="230"/>
        <v>1.5058300909120273E-11</v>
      </c>
      <c r="K1136" s="188">
        <f t="shared" si="231"/>
        <v>51131414.967389531</v>
      </c>
      <c r="L1136">
        <f t="shared" si="232"/>
        <v>0</v>
      </c>
      <c r="M1136" s="120">
        <f t="shared" si="233"/>
        <v>88201918.365943789</v>
      </c>
      <c r="N1136" s="129">
        <f t="shared" si="234"/>
        <v>1.5058300909120273E-11</v>
      </c>
      <c r="O1136" s="188">
        <f t="shared" si="235"/>
        <v>60399040.81702809</v>
      </c>
      <c r="P1136">
        <f t="shared" si="236"/>
        <v>0</v>
      </c>
      <c r="Q1136" s="120">
        <f t="shared" si="239"/>
        <v>78934292.516305223</v>
      </c>
      <c r="R1136" s="129">
        <f t="shared" si="237"/>
        <v>1.5058300909120273E-11</v>
      </c>
    </row>
    <row r="1137" spans="2:18" x14ac:dyDescent="0.3">
      <c r="B1137" s="157">
        <v>960</v>
      </c>
      <c r="C1137" s="170">
        <f t="shared" si="238"/>
        <v>106720000</v>
      </c>
      <c r="D1137">
        <f t="shared" si="224"/>
        <v>1.4548004620979146E-11</v>
      </c>
      <c r="E1137" s="120">
        <f t="shared" si="225"/>
        <v>0</v>
      </c>
      <c r="F1137">
        <f t="shared" si="226"/>
        <v>0</v>
      </c>
      <c r="G1137" s="188">
        <f t="shared" si="227"/>
        <v>41863789.117750973</v>
      </c>
      <c r="H1137">
        <f t="shared" si="228"/>
        <v>0</v>
      </c>
      <c r="I1137" s="120">
        <f t="shared" si="229"/>
        <v>97469544.215582341</v>
      </c>
      <c r="J1137" s="129">
        <f t="shared" si="230"/>
        <v>1.4548004620979146E-11</v>
      </c>
      <c r="K1137" s="188">
        <f t="shared" si="231"/>
        <v>51131414.967389531</v>
      </c>
      <c r="L1137">
        <f t="shared" si="232"/>
        <v>0</v>
      </c>
      <c r="M1137" s="120">
        <f t="shared" si="233"/>
        <v>88201918.365943789</v>
      </c>
      <c r="N1137" s="129">
        <f t="shared" si="234"/>
        <v>1.4548004620979146E-11</v>
      </c>
      <c r="O1137" s="188">
        <f t="shared" si="235"/>
        <v>60399040.81702809</v>
      </c>
      <c r="P1137">
        <f t="shared" si="236"/>
        <v>0</v>
      </c>
      <c r="Q1137" s="120">
        <f t="shared" si="239"/>
        <v>78934292.516305223</v>
      </c>
      <c r="R1137" s="129">
        <f t="shared" si="237"/>
        <v>1.4548004620979146E-11</v>
      </c>
    </row>
    <row r="1138" spans="2:18" x14ac:dyDescent="0.3">
      <c r="B1138" s="157">
        <v>961</v>
      </c>
      <c r="C1138" s="170">
        <f t="shared" si="238"/>
        <v>106800000</v>
      </c>
      <c r="D1138">
        <f t="shared" ref="D1138:D1177" si="240">_xlfn.NORM.DIST(C1138,$C$153,$C$154,FALSE)</f>
        <v>1.4053954005666971E-11</v>
      </c>
      <c r="E1138" s="120">
        <f t="shared" ref="E1138:E1177" si="241">$C$172</f>
        <v>0</v>
      </c>
      <c r="F1138">
        <f t="shared" ref="F1138:F1177" si="242">IF($C$172&gt;$C$171,IF(C1138&lt;$C$172,0,D1138),IF(C1138&gt;$C$172,0,D1138))</f>
        <v>0</v>
      </c>
      <c r="G1138" s="188">
        <f t="shared" ref="G1138:G1177" si="243">$H$177</f>
        <v>41863789.117750973</v>
      </c>
      <c r="H1138">
        <f t="shared" ref="H1138:H1177" si="244">IF($H$177&gt;$C$171,IF(C1138&lt;$H$177,0,D1138),IF(C1138&gt;$H$177,0,D1138))</f>
        <v>0</v>
      </c>
      <c r="I1138" s="120">
        <f t="shared" ref="I1138:I1177" si="245">$J$177</f>
        <v>97469544.215582341</v>
      </c>
      <c r="J1138" s="129">
        <f t="shared" ref="J1138:J1177" si="246">IF($J$177&gt;$C$171,IF(C1138&lt;$J$177,0,D1138),IF(C1138&gt;$J$177,0,D1138))</f>
        <v>1.4053954005666971E-11</v>
      </c>
      <c r="K1138" s="188">
        <f t="shared" ref="K1138:K1177" si="247">$L$177</f>
        <v>51131414.967389531</v>
      </c>
      <c r="L1138">
        <f t="shared" ref="L1138:L1177" si="248">IF($L$177&gt;$C$171,IF(C1138&lt;$L$177,0,D1138),IF(C1138&gt;$L$177,0,D1138))</f>
        <v>0</v>
      </c>
      <c r="M1138" s="120">
        <f t="shared" ref="M1138:M1177" si="249">$N$177</f>
        <v>88201918.365943789</v>
      </c>
      <c r="N1138" s="129">
        <f t="shared" ref="N1138:N1177" si="250">IF($N$177&gt;$C$171,IF(C1138&lt;$N$177,0,D1138),IF(C1138&gt;$N$177,0,D1138))</f>
        <v>1.4053954005666971E-11</v>
      </c>
      <c r="O1138" s="188">
        <f t="shared" ref="O1138:O1177" si="251">$P$177</f>
        <v>60399040.81702809</v>
      </c>
      <c r="P1138">
        <f t="shared" ref="P1138:P1177" si="252">IF($P$177&gt;$C$171,IF(C1138&lt;$P$177,0,D1138),IF(C1138&gt;$P$177,0,D1138))</f>
        <v>0</v>
      </c>
      <c r="Q1138" s="120">
        <f t="shared" si="239"/>
        <v>78934292.516305223</v>
      </c>
      <c r="R1138" s="129">
        <f t="shared" ref="R1138:R1177" si="253">IF($R$177&gt;$C$171,IF(C1138&lt;$R$177,0,D1138),IF(C1138&gt;$R$177,0,D1138))</f>
        <v>1.4053954005666971E-11</v>
      </c>
    </row>
    <row r="1139" spans="2:18" x14ac:dyDescent="0.3">
      <c r="B1139" s="157">
        <v>962</v>
      </c>
      <c r="C1139" s="170">
        <f t="shared" ref="C1139:C1177" si="254">C1138+$C$173</f>
        <v>106880000</v>
      </c>
      <c r="D1139">
        <f t="shared" si="240"/>
        <v>1.3575669735048712E-11</v>
      </c>
      <c r="E1139" s="120">
        <f t="shared" si="241"/>
        <v>0</v>
      </c>
      <c r="F1139">
        <f t="shared" si="242"/>
        <v>0</v>
      </c>
      <c r="G1139" s="188">
        <f t="shared" si="243"/>
        <v>41863789.117750973</v>
      </c>
      <c r="H1139">
        <f t="shared" si="244"/>
        <v>0</v>
      </c>
      <c r="I1139" s="120">
        <f t="shared" si="245"/>
        <v>97469544.215582341</v>
      </c>
      <c r="J1139" s="129">
        <f t="shared" si="246"/>
        <v>1.3575669735048712E-11</v>
      </c>
      <c r="K1139" s="188">
        <f t="shared" si="247"/>
        <v>51131414.967389531</v>
      </c>
      <c r="L1139">
        <f t="shared" si="248"/>
        <v>0</v>
      </c>
      <c r="M1139" s="120">
        <f t="shared" si="249"/>
        <v>88201918.365943789</v>
      </c>
      <c r="N1139" s="129">
        <f t="shared" si="250"/>
        <v>1.3575669735048712E-11</v>
      </c>
      <c r="O1139" s="188">
        <f t="shared" si="251"/>
        <v>60399040.81702809</v>
      </c>
      <c r="P1139">
        <f t="shared" si="252"/>
        <v>0</v>
      </c>
      <c r="Q1139" s="120">
        <f t="shared" ref="Q1139:Q1177" si="255">$R$177</f>
        <v>78934292.516305223</v>
      </c>
      <c r="R1139" s="129">
        <f t="shared" si="253"/>
        <v>1.3575669735048712E-11</v>
      </c>
    </row>
    <row r="1140" spans="2:18" x14ac:dyDescent="0.3">
      <c r="B1140" s="157">
        <v>963</v>
      </c>
      <c r="C1140" s="170">
        <f t="shared" si="254"/>
        <v>106960000</v>
      </c>
      <c r="D1140">
        <f t="shared" si="240"/>
        <v>1.3112685311860825E-11</v>
      </c>
      <c r="E1140" s="120">
        <f t="shared" si="241"/>
        <v>0</v>
      </c>
      <c r="F1140">
        <f t="shared" si="242"/>
        <v>0</v>
      </c>
      <c r="G1140" s="188">
        <f t="shared" si="243"/>
        <v>41863789.117750973</v>
      </c>
      <c r="H1140">
        <f t="shared" si="244"/>
        <v>0</v>
      </c>
      <c r="I1140" s="120">
        <f t="shared" si="245"/>
        <v>97469544.215582341</v>
      </c>
      <c r="J1140" s="129">
        <f t="shared" si="246"/>
        <v>1.3112685311860825E-11</v>
      </c>
      <c r="K1140" s="188">
        <f t="shared" si="247"/>
        <v>51131414.967389531</v>
      </c>
      <c r="L1140">
        <f t="shared" si="248"/>
        <v>0</v>
      </c>
      <c r="M1140" s="120">
        <f t="shared" si="249"/>
        <v>88201918.365943789</v>
      </c>
      <c r="N1140" s="129">
        <f t="shared" si="250"/>
        <v>1.3112685311860825E-11</v>
      </c>
      <c r="O1140" s="188">
        <f t="shared" si="251"/>
        <v>60399040.81702809</v>
      </c>
      <c r="P1140">
        <f t="shared" si="252"/>
        <v>0</v>
      </c>
      <c r="Q1140" s="120">
        <f t="shared" si="255"/>
        <v>78934292.516305223</v>
      </c>
      <c r="R1140" s="129">
        <f t="shared" si="253"/>
        <v>1.3112685311860825E-11</v>
      </c>
    </row>
    <row r="1141" spans="2:18" x14ac:dyDescent="0.3">
      <c r="B1141" s="157">
        <v>964</v>
      </c>
      <c r="C1141" s="170">
        <f t="shared" si="254"/>
        <v>107040000</v>
      </c>
      <c r="D1141">
        <f t="shared" si="240"/>
        <v>1.2664546769718474E-11</v>
      </c>
      <c r="E1141" s="120">
        <f t="shared" si="241"/>
        <v>0</v>
      </c>
      <c r="F1141">
        <f t="shared" si="242"/>
        <v>0</v>
      </c>
      <c r="G1141" s="188">
        <f t="shared" si="243"/>
        <v>41863789.117750973</v>
      </c>
      <c r="H1141">
        <f t="shared" si="244"/>
        <v>0</v>
      </c>
      <c r="I1141" s="120">
        <f t="shared" si="245"/>
        <v>97469544.215582341</v>
      </c>
      <c r="J1141" s="129">
        <f t="shared" si="246"/>
        <v>1.2664546769718474E-11</v>
      </c>
      <c r="K1141" s="188">
        <f t="shared" si="247"/>
        <v>51131414.967389531</v>
      </c>
      <c r="L1141">
        <f t="shared" si="248"/>
        <v>0</v>
      </c>
      <c r="M1141" s="120">
        <f t="shared" si="249"/>
        <v>88201918.365943789</v>
      </c>
      <c r="N1141" s="129">
        <f t="shared" si="250"/>
        <v>1.2664546769718474E-11</v>
      </c>
      <c r="O1141" s="188">
        <f t="shared" si="251"/>
        <v>60399040.81702809</v>
      </c>
      <c r="P1141">
        <f t="shared" si="252"/>
        <v>0</v>
      </c>
      <c r="Q1141" s="120">
        <f t="shared" si="255"/>
        <v>78934292.516305223</v>
      </c>
      <c r="R1141" s="129">
        <f t="shared" si="253"/>
        <v>1.2664546769718474E-11</v>
      </c>
    </row>
    <row r="1142" spans="2:18" x14ac:dyDescent="0.3">
      <c r="B1142" s="157">
        <v>965</v>
      </c>
      <c r="C1142" s="170">
        <f t="shared" si="254"/>
        <v>107120000</v>
      </c>
      <c r="D1142">
        <f t="shared" si="240"/>
        <v>1.2230812378754082E-11</v>
      </c>
      <c r="E1142" s="120">
        <f t="shared" si="241"/>
        <v>0</v>
      </c>
      <c r="F1142">
        <f t="shared" si="242"/>
        <v>0</v>
      </c>
      <c r="G1142" s="188">
        <f t="shared" si="243"/>
        <v>41863789.117750973</v>
      </c>
      <c r="H1142">
        <f t="shared" si="244"/>
        <v>0</v>
      </c>
      <c r="I1142" s="120">
        <f t="shared" si="245"/>
        <v>97469544.215582341</v>
      </c>
      <c r="J1142" s="129">
        <f t="shared" si="246"/>
        <v>1.2230812378754082E-11</v>
      </c>
      <c r="K1142" s="188">
        <f t="shared" si="247"/>
        <v>51131414.967389531</v>
      </c>
      <c r="L1142">
        <f t="shared" si="248"/>
        <v>0</v>
      </c>
      <c r="M1142" s="120">
        <f t="shared" si="249"/>
        <v>88201918.365943789</v>
      </c>
      <c r="N1142" s="129">
        <f t="shared" si="250"/>
        <v>1.2230812378754082E-11</v>
      </c>
      <c r="O1142" s="188">
        <f t="shared" si="251"/>
        <v>60399040.81702809</v>
      </c>
      <c r="P1142">
        <f t="shared" si="252"/>
        <v>0</v>
      </c>
      <c r="Q1142" s="120">
        <f t="shared" si="255"/>
        <v>78934292.516305223</v>
      </c>
      <c r="R1142" s="129">
        <f t="shared" si="253"/>
        <v>1.2230812378754082E-11</v>
      </c>
    </row>
    <row r="1143" spans="2:18" x14ac:dyDescent="0.3">
      <c r="B1143" s="157">
        <v>966</v>
      </c>
      <c r="C1143" s="170">
        <f t="shared" si="254"/>
        <v>107200000</v>
      </c>
      <c r="D1143">
        <f t="shared" si="240"/>
        <v>1.1811052356824632E-11</v>
      </c>
      <c r="E1143" s="120">
        <f t="shared" si="241"/>
        <v>0</v>
      </c>
      <c r="F1143">
        <f t="shared" si="242"/>
        <v>0</v>
      </c>
      <c r="G1143" s="188">
        <f t="shared" si="243"/>
        <v>41863789.117750973</v>
      </c>
      <c r="H1143">
        <f t="shared" si="244"/>
        <v>0</v>
      </c>
      <c r="I1143" s="120">
        <f t="shared" si="245"/>
        <v>97469544.215582341</v>
      </c>
      <c r="J1143" s="129">
        <f t="shared" si="246"/>
        <v>1.1811052356824632E-11</v>
      </c>
      <c r="K1143" s="188">
        <f t="shared" si="247"/>
        <v>51131414.967389531</v>
      </c>
      <c r="L1143">
        <f t="shared" si="248"/>
        <v>0</v>
      </c>
      <c r="M1143" s="120">
        <f t="shared" si="249"/>
        <v>88201918.365943789</v>
      </c>
      <c r="N1143" s="129">
        <f t="shared" si="250"/>
        <v>1.1811052356824632E-11</v>
      </c>
      <c r="O1143" s="188">
        <f t="shared" si="251"/>
        <v>60399040.81702809</v>
      </c>
      <c r="P1143">
        <f t="shared" si="252"/>
        <v>0</v>
      </c>
      <c r="Q1143" s="120">
        <f t="shared" si="255"/>
        <v>78934292.516305223</v>
      </c>
      <c r="R1143" s="129">
        <f t="shared" si="253"/>
        <v>1.1811052356824632E-11</v>
      </c>
    </row>
    <row r="1144" spans="2:18" x14ac:dyDescent="0.3">
      <c r="B1144" s="157">
        <v>967</v>
      </c>
      <c r="C1144" s="170">
        <f t="shared" si="254"/>
        <v>107280000</v>
      </c>
      <c r="D1144">
        <f t="shared" si="240"/>
        <v>1.140484858622414E-11</v>
      </c>
      <c r="E1144" s="120">
        <f t="shared" si="241"/>
        <v>0</v>
      </c>
      <c r="F1144">
        <f t="shared" si="242"/>
        <v>0</v>
      </c>
      <c r="G1144" s="188">
        <f t="shared" si="243"/>
        <v>41863789.117750973</v>
      </c>
      <c r="H1144">
        <f t="shared" si="244"/>
        <v>0</v>
      </c>
      <c r="I1144" s="120">
        <f t="shared" si="245"/>
        <v>97469544.215582341</v>
      </c>
      <c r="J1144" s="129">
        <f t="shared" si="246"/>
        <v>1.140484858622414E-11</v>
      </c>
      <c r="K1144" s="188">
        <f t="shared" si="247"/>
        <v>51131414.967389531</v>
      </c>
      <c r="L1144">
        <f t="shared" si="248"/>
        <v>0</v>
      </c>
      <c r="M1144" s="120">
        <f t="shared" si="249"/>
        <v>88201918.365943789</v>
      </c>
      <c r="N1144" s="129">
        <f t="shared" si="250"/>
        <v>1.140484858622414E-11</v>
      </c>
      <c r="O1144" s="188">
        <f t="shared" si="251"/>
        <v>60399040.81702809</v>
      </c>
      <c r="P1144">
        <f t="shared" si="252"/>
        <v>0</v>
      </c>
      <c r="Q1144" s="120">
        <f t="shared" si="255"/>
        <v>78934292.516305223</v>
      </c>
      <c r="R1144" s="129">
        <f t="shared" si="253"/>
        <v>1.140484858622414E-11</v>
      </c>
    </row>
    <row r="1145" spans="2:18" x14ac:dyDescent="0.3">
      <c r="B1145" s="157">
        <v>968</v>
      </c>
      <c r="C1145" s="170">
        <f t="shared" si="254"/>
        <v>107360000</v>
      </c>
      <c r="D1145">
        <f t="shared" si="240"/>
        <v>1.1011794335837549E-11</v>
      </c>
      <c r="E1145" s="120">
        <f t="shared" si="241"/>
        <v>0</v>
      </c>
      <c r="F1145">
        <f t="shared" si="242"/>
        <v>0</v>
      </c>
      <c r="G1145" s="188">
        <f t="shared" si="243"/>
        <v>41863789.117750973</v>
      </c>
      <c r="H1145">
        <f t="shared" si="244"/>
        <v>0</v>
      </c>
      <c r="I1145" s="120">
        <f t="shared" si="245"/>
        <v>97469544.215582341</v>
      </c>
      <c r="J1145" s="129">
        <f t="shared" si="246"/>
        <v>1.1011794335837549E-11</v>
      </c>
      <c r="K1145" s="188">
        <f t="shared" si="247"/>
        <v>51131414.967389531</v>
      </c>
      <c r="L1145">
        <f t="shared" si="248"/>
        <v>0</v>
      </c>
      <c r="M1145" s="120">
        <f t="shared" si="249"/>
        <v>88201918.365943789</v>
      </c>
      <c r="N1145" s="129">
        <f t="shared" si="250"/>
        <v>1.1011794335837549E-11</v>
      </c>
      <c r="O1145" s="188">
        <f t="shared" si="251"/>
        <v>60399040.81702809</v>
      </c>
      <c r="P1145">
        <f t="shared" si="252"/>
        <v>0</v>
      </c>
      <c r="Q1145" s="120">
        <f t="shared" si="255"/>
        <v>78934292.516305223</v>
      </c>
      <c r="R1145" s="129">
        <f t="shared" si="253"/>
        <v>1.1011794335837549E-11</v>
      </c>
    </row>
    <row r="1146" spans="2:18" x14ac:dyDescent="0.3">
      <c r="B1146" s="157">
        <v>969</v>
      </c>
      <c r="C1146" s="170">
        <f t="shared" si="254"/>
        <v>107440000</v>
      </c>
      <c r="D1146">
        <f t="shared" si="240"/>
        <v>1.0631493988671397E-11</v>
      </c>
      <c r="E1146" s="120">
        <f t="shared" si="241"/>
        <v>0</v>
      </c>
      <c r="F1146">
        <f t="shared" si="242"/>
        <v>0</v>
      </c>
      <c r="G1146" s="188">
        <f t="shared" si="243"/>
        <v>41863789.117750973</v>
      </c>
      <c r="H1146">
        <f t="shared" si="244"/>
        <v>0</v>
      </c>
      <c r="I1146" s="120">
        <f t="shared" si="245"/>
        <v>97469544.215582341</v>
      </c>
      <c r="J1146" s="129">
        <f t="shared" si="246"/>
        <v>1.0631493988671397E-11</v>
      </c>
      <c r="K1146" s="188">
        <f t="shared" si="247"/>
        <v>51131414.967389531</v>
      </c>
      <c r="L1146">
        <f t="shared" si="248"/>
        <v>0</v>
      </c>
      <c r="M1146" s="120">
        <f t="shared" si="249"/>
        <v>88201918.365943789</v>
      </c>
      <c r="N1146" s="129">
        <f t="shared" si="250"/>
        <v>1.0631493988671397E-11</v>
      </c>
      <c r="O1146" s="188">
        <f t="shared" si="251"/>
        <v>60399040.81702809</v>
      </c>
      <c r="P1146">
        <f t="shared" si="252"/>
        <v>0</v>
      </c>
      <c r="Q1146" s="120">
        <f t="shared" si="255"/>
        <v>78934292.516305223</v>
      </c>
      <c r="R1146" s="129">
        <f t="shared" si="253"/>
        <v>1.0631493988671397E-11</v>
      </c>
    </row>
    <row r="1147" spans="2:18" x14ac:dyDescent="0.3">
      <c r="B1147" s="157">
        <v>970</v>
      </c>
      <c r="C1147" s="170">
        <f t="shared" si="254"/>
        <v>107520000</v>
      </c>
      <c r="D1147">
        <f t="shared" si="240"/>
        <v>1.0263562774695343E-11</v>
      </c>
      <c r="E1147" s="120">
        <f t="shared" si="241"/>
        <v>0</v>
      </c>
      <c r="F1147">
        <f t="shared" si="242"/>
        <v>0</v>
      </c>
      <c r="G1147" s="188">
        <f t="shared" si="243"/>
        <v>41863789.117750973</v>
      </c>
      <c r="H1147">
        <f t="shared" si="244"/>
        <v>0</v>
      </c>
      <c r="I1147" s="120">
        <f t="shared" si="245"/>
        <v>97469544.215582341</v>
      </c>
      <c r="J1147" s="129">
        <f t="shared" si="246"/>
        <v>1.0263562774695343E-11</v>
      </c>
      <c r="K1147" s="188">
        <f t="shared" si="247"/>
        <v>51131414.967389531</v>
      </c>
      <c r="L1147">
        <f t="shared" si="248"/>
        <v>0</v>
      </c>
      <c r="M1147" s="120">
        <f t="shared" si="249"/>
        <v>88201918.365943789</v>
      </c>
      <c r="N1147" s="129">
        <f t="shared" si="250"/>
        <v>1.0263562774695343E-11</v>
      </c>
      <c r="O1147" s="188">
        <f t="shared" si="251"/>
        <v>60399040.81702809</v>
      </c>
      <c r="P1147">
        <f t="shared" si="252"/>
        <v>0</v>
      </c>
      <c r="Q1147" s="120">
        <f t="shared" si="255"/>
        <v>78934292.516305223</v>
      </c>
      <c r="R1147" s="129">
        <f t="shared" si="253"/>
        <v>1.0263562774695343E-11</v>
      </c>
    </row>
    <row r="1148" spans="2:18" x14ac:dyDescent="0.3">
      <c r="B1148" s="157">
        <v>971</v>
      </c>
      <c r="C1148" s="170">
        <f t="shared" si="254"/>
        <v>107600000</v>
      </c>
      <c r="D1148">
        <f t="shared" si="240"/>
        <v>9.9076265089298035E-12</v>
      </c>
      <c r="E1148" s="120">
        <f t="shared" si="241"/>
        <v>0</v>
      </c>
      <c r="F1148">
        <f t="shared" si="242"/>
        <v>0</v>
      </c>
      <c r="G1148" s="188">
        <f t="shared" si="243"/>
        <v>41863789.117750973</v>
      </c>
      <c r="H1148">
        <f t="shared" si="244"/>
        <v>0</v>
      </c>
      <c r="I1148" s="120">
        <f t="shared" si="245"/>
        <v>97469544.215582341</v>
      </c>
      <c r="J1148" s="129">
        <f t="shared" si="246"/>
        <v>9.9076265089298035E-12</v>
      </c>
      <c r="K1148" s="188">
        <f t="shared" si="247"/>
        <v>51131414.967389531</v>
      </c>
      <c r="L1148">
        <f t="shared" si="248"/>
        <v>0</v>
      </c>
      <c r="M1148" s="120">
        <f t="shared" si="249"/>
        <v>88201918.365943789</v>
      </c>
      <c r="N1148" s="129">
        <f t="shared" si="250"/>
        <v>9.9076265089298035E-12</v>
      </c>
      <c r="O1148" s="188">
        <f t="shared" si="251"/>
        <v>60399040.81702809</v>
      </c>
      <c r="P1148">
        <f t="shared" si="252"/>
        <v>0</v>
      </c>
      <c r="Q1148" s="120">
        <f t="shared" si="255"/>
        <v>78934292.516305223</v>
      </c>
      <c r="R1148" s="129">
        <f t="shared" si="253"/>
        <v>9.9076265089298035E-12</v>
      </c>
    </row>
    <row r="1149" spans="2:18" x14ac:dyDescent="0.3">
      <c r="B1149" s="157">
        <v>972</v>
      </c>
      <c r="C1149" s="170">
        <f t="shared" si="254"/>
        <v>107680000</v>
      </c>
      <c r="D1149">
        <f t="shared" si="240"/>
        <v>9.5633213347130642E-12</v>
      </c>
      <c r="E1149" s="120">
        <f t="shared" si="241"/>
        <v>0</v>
      </c>
      <c r="F1149">
        <f t="shared" si="242"/>
        <v>0</v>
      </c>
      <c r="G1149" s="188">
        <f t="shared" si="243"/>
        <v>41863789.117750973</v>
      </c>
      <c r="H1149">
        <f t="shared" si="244"/>
        <v>0</v>
      </c>
      <c r="I1149" s="120">
        <f t="shared" si="245"/>
        <v>97469544.215582341</v>
      </c>
      <c r="J1149" s="129">
        <f t="shared" si="246"/>
        <v>9.5633213347130642E-12</v>
      </c>
      <c r="K1149" s="188">
        <f t="shared" si="247"/>
        <v>51131414.967389531</v>
      </c>
      <c r="L1149">
        <f t="shared" si="248"/>
        <v>0</v>
      </c>
      <c r="M1149" s="120">
        <f t="shared" si="249"/>
        <v>88201918.365943789</v>
      </c>
      <c r="N1149" s="129">
        <f t="shared" si="250"/>
        <v>9.5633213347130642E-12</v>
      </c>
      <c r="O1149" s="188">
        <f t="shared" si="251"/>
        <v>60399040.81702809</v>
      </c>
      <c r="P1149">
        <f t="shared" si="252"/>
        <v>0</v>
      </c>
      <c r="Q1149" s="120">
        <f t="shared" si="255"/>
        <v>78934292.516305223</v>
      </c>
      <c r="R1149" s="129">
        <f t="shared" si="253"/>
        <v>9.5633213347130642E-12</v>
      </c>
    </row>
    <row r="1150" spans="2:18" x14ac:dyDescent="0.3">
      <c r="B1150" s="157">
        <v>973</v>
      </c>
      <c r="C1150" s="170">
        <f t="shared" si="254"/>
        <v>107760000</v>
      </c>
      <c r="D1150">
        <f t="shared" si="240"/>
        <v>9.2302934720816121E-12</v>
      </c>
      <c r="E1150" s="120">
        <f t="shared" si="241"/>
        <v>0</v>
      </c>
      <c r="F1150">
        <f t="shared" si="242"/>
        <v>0</v>
      </c>
      <c r="G1150" s="188">
        <f t="shared" si="243"/>
        <v>41863789.117750973</v>
      </c>
      <c r="H1150">
        <f t="shared" si="244"/>
        <v>0</v>
      </c>
      <c r="I1150" s="120">
        <f t="shared" si="245"/>
        <v>97469544.215582341</v>
      </c>
      <c r="J1150" s="129">
        <f t="shared" si="246"/>
        <v>9.2302934720816121E-12</v>
      </c>
      <c r="K1150" s="188">
        <f t="shared" si="247"/>
        <v>51131414.967389531</v>
      </c>
      <c r="L1150">
        <f t="shared" si="248"/>
        <v>0</v>
      </c>
      <c r="M1150" s="120">
        <f t="shared" si="249"/>
        <v>88201918.365943789</v>
      </c>
      <c r="N1150" s="129">
        <f t="shared" si="250"/>
        <v>9.2302934720816121E-12</v>
      </c>
      <c r="O1150" s="188">
        <f t="shared" si="251"/>
        <v>60399040.81702809</v>
      </c>
      <c r="P1150">
        <f t="shared" si="252"/>
        <v>0</v>
      </c>
      <c r="Q1150" s="120">
        <f t="shared" si="255"/>
        <v>78934292.516305223</v>
      </c>
      <c r="R1150" s="129">
        <f t="shared" si="253"/>
        <v>9.2302934720816121E-12</v>
      </c>
    </row>
    <row r="1151" spans="2:18" x14ac:dyDescent="0.3">
      <c r="B1151" s="157">
        <v>974</v>
      </c>
      <c r="C1151" s="170">
        <f t="shared" si="254"/>
        <v>107840000</v>
      </c>
      <c r="D1151">
        <f t="shared" si="240"/>
        <v>8.9081989711965991E-12</v>
      </c>
      <c r="E1151" s="120">
        <f t="shared" si="241"/>
        <v>0</v>
      </c>
      <c r="F1151">
        <f t="shared" si="242"/>
        <v>0</v>
      </c>
      <c r="G1151" s="188">
        <f t="shared" si="243"/>
        <v>41863789.117750973</v>
      </c>
      <c r="H1151">
        <f t="shared" si="244"/>
        <v>0</v>
      </c>
      <c r="I1151" s="120">
        <f t="shared" si="245"/>
        <v>97469544.215582341</v>
      </c>
      <c r="J1151" s="129">
        <f t="shared" si="246"/>
        <v>8.9081989711965991E-12</v>
      </c>
      <c r="K1151" s="188">
        <f t="shared" si="247"/>
        <v>51131414.967389531</v>
      </c>
      <c r="L1151">
        <f t="shared" si="248"/>
        <v>0</v>
      </c>
      <c r="M1151" s="120">
        <f t="shared" si="249"/>
        <v>88201918.365943789</v>
      </c>
      <c r="N1151" s="129">
        <f t="shared" si="250"/>
        <v>8.9081989711965991E-12</v>
      </c>
      <c r="O1151" s="188">
        <f t="shared" si="251"/>
        <v>60399040.81702809</v>
      </c>
      <c r="P1151">
        <f t="shared" si="252"/>
        <v>0</v>
      </c>
      <c r="Q1151" s="120">
        <f t="shared" si="255"/>
        <v>78934292.516305223</v>
      </c>
      <c r="R1151" s="129">
        <f t="shared" si="253"/>
        <v>8.9081989711965991E-12</v>
      </c>
    </row>
    <row r="1152" spans="2:18" x14ac:dyDescent="0.3">
      <c r="B1152" s="157">
        <v>975</v>
      </c>
      <c r="C1152" s="170">
        <f t="shared" si="254"/>
        <v>107920000</v>
      </c>
      <c r="D1152">
        <f t="shared" si="240"/>
        <v>8.5967034707496737E-12</v>
      </c>
      <c r="E1152" s="120">
        <f t="shared" si="241"/>
        <v>0</v>
      </c>
      <c r="F1152">
        <f t="shared" si="242"/>
        <v>0</v>
      </c>
      <c r="G1152" s="188">
        <f t="shared" si="243"/>
        <v>41863789.117750973</v>
      </c>
      <c r="H1152">
        <f t="shared" si="244"/>
        <v>0</v>
      </c>
      <c r="I1152" s="120">
        <f t="shared" si="245"/>
        <v>97469544.215582341</v>
      </c>
      <c r="J1152" s="129">
        <f t="shared" si="246"/>
        <v>8.5967034707496737E-12</v>
      </c>
      <c r="K1152" s="188">
        <f t="shared" si="247"/>
        <v>51131414.967389531</v>
      </c>
      <c r="L1152">
        <f t="shared" si="248"/>
        <v>0</v>
      </c>
      <c r="M1152" s="120">
        <f t="shared" si="249"/>
        <v>88201918.365943789</v>
      </c>
      <c r="N1152" s="129">
        <f t="shared" si="250"/>
        <v>8.5967034707496737E-12</v>
      </c>
      <c r="O1152" s="188">
        <f t="shared" si="251"/>
        <v>60399040.81702809</v>
      </c>
      <c r="P1152">
        <f t="shared" si="252"/>
        <v>0</v>
      </c>
      <c r="Q1152" s="120">
        <f t="shared" si="255"/>
        <v>78934292.516305223</v>
      </c>
      <c r="R1152" s="129">
        <f t="shared" si="253"/>
        <v>8.5967034707496737E-12</v>
      </c>
    </row>
    <row r="1153" spans="2:18" x14ac:dyDescent="0.3">
      <c r="B1153" s="157">
        <v>976</v>
      </c>
      <c r="C1153" s="170">
        <f t="shared" si="254"/>
        <v>108000000</v>
      </c>
      <c r="D1153">
        <f t="shared" si="240"/>
        <v>8.2954819612809398E-12</v>
      </c>
      <c r="E1153" s="120">
        <f t="shared" si="241"/>
        <v>0</v>
      </c>
      <c r="F1153">
        <f t="shared" si="242"/>
        <v>0</v>
      </c>
      <c r="G1153" s="188">
        <f t="shared" si="243"/>
        <v>41863789.117750973</v>
      </c>
      <c r="H1153">
        <f t="shared" si="244"/>
        <v>0</v>
      </c>
      <c r="I1153" s="120">
        <f t="shared" si="245"/>
        <v>97469544.215582341</v>
      </c>
      <c r="J1153" s="129">
        <f t="shared" si="246"/>
        <v>8.2954819612809398E-12</v>
      </c>
      <c r="K1153" s="188">
        <f t="shared" si="247"/>
        <v>51131414.967389531</v>
      </c>
      <c r="L1153">
        <f t="shared" si="248"/>
        <v>0</v>
      </c>
      <c r="M1153" s="120">
        <f t="shared" si="249"/>
        <v>88201918.365943789</v>
      </c>
      <c r="N1153" s="129">
        <f t="shared" si="250"/>
        <v>8.2954819612809398E-12</v>
      </c>
      <c r="O1153" s="188">
        <f t="shared" si="251"/>
        <v>60399040.81702809</v>
      </c>
      <c r="P1153">
        <f t="shared" si="252"/>
        <v>0</v>
      </c>
      <c r="Q1153" s="120">
        <f t="shared" si="255"/>
        <v>78934292.516305223</v>
      </c>
      <c r="R1153" s="129">
        <f t="shared" si="253"/>
        <v>8.2954819612809398E-12</v>
      </c>
    </row>
    <row r="1154" spans="2:18" x14ac:dyDescent="0.3">
      <c r="B1154" s="157">
        <v>977</v>
      </c>
      <c r="C1154" s="170">
        <f t="shared" si="254"/>
        <v>108080000</v>
      </c>
      <c r="D1154">
        <f t="shared" si="240"/>
        <v>8.0042185533414272E-12</v>
      </c>
      <c r="E1154" s="120">
        <f t="shared" si="241"/>
        <v>0</v>
      </c>
      <c r="F1154">
        <f t="shared" si="242"/>
        <v>0</v>
      </c>
      <c r="G1154" s="188">
        <f t="shared" si="243"/>
        <v>41863789.117750973</v>
      </c>
      <c r="H1154">
        <f t="shared" si="244"/>
        <v>0</v>
      </c>
      <c r="I1154" s="120">
        <f t="shared" si="245"/>
        <v>97469544.215582341</v>
      </c>
      <c r="J1154" s="129">
        <f t="shared" si="246"/>
        <v>8.0042185533414272E-12</v>
      </c>
      <c r="K1154" s="188">
        <f t="shared" si="247"/>
        <v>51131414.967389531</v>
      </c>
      <c r="L1154">
        <f t="shared" si="248"/>
        <v>0</v>
      </c>
      <c r="M1154" s="120">
        <f t="shared" si="249"/>
        <v>88201918.365943789</v>
      </c>
      <c r="N1154" s="129">
        <f t="shared" si="250"/>
        <v>8.0042185533414272E-12</v>
      </c>
      <c r="O1154" s="188">
        <f t="shared" si="251"/>
        <v>60399040.81702809</v>
      </c>
      <c r="P1154">
        <f t="shared" si="252"/>
        <v>0</v>
      </c>
      <c r="Q1154" s="120">
        <f t="shared" si="255"/>
        <v>78934292.516305223</v>
      </c>
      <c r="R1154" s="129">
        <f t="shared" si="253"/>
        <v>8.0042185533414272E-12</v>
      </c>
    </row>
    <row r="1155" spans="2:18" x14ac:dyDescent="0.3">
      <c r="B1155" s="157">
        <v>978</v>
      </c>
      <c r="C1155" s="170">
        <f t="shared" si="254"/>
        <v>108160000</v>
      </c>
      <c r="D1155">
        <f t="shared" si="240"/>
        <v>7.7226062504323269E-12</v>
      </c>
      <c r="E1155" s="120">
        <f t="shared" si="241"/>
        <v>0</v>
      </c>
      <c r="F1155">
        <f t="shared" si="242"/>
        <v>0</v>
      </c>
      <c r="G1155" s="188">
        <f t="shared" si="243"/>
        <v>41863789.117750973</v>
      </c>
      <c r="H1155">
        <f t="shared" si="244"/>
        <v>0</v>
      </c>
      <c r="I1155" s="120">
        <f t="shared" si="245"/>
        <v>97469544.215582341</v>
      </c>
      <c r="J1155" s="129">
        <f t="shared" si="246"/>
        <v>7.7226062504323269E-12</v>
      </c>
      <c r="K1155" s="188">
        <f t="shared" si="247"/>
        <v>51131414.967389531</v>
      </c>
      <c r="L1155">
        <f t="shared" si="248"/>
        <v>0</v>
      </c>
      <c r="M1155" s="120">
        <f t="shared" si="249"/>
        <v>88201918.365943789</v>
      </c>
      <c r="N1155" s="129">
        <f t="shared" si="250"/>
        <v>7.7226062504323269E-12</v>
      </c>
      <c r="O1155" s="188">
        <f t="shared" si="251"/>
        <v>60399040.81702809</v>
      </c>
      <c r="P1155">
        <f t="shared" si="252"/>
        <v>0</v>
      </c>
      <c r="Q1155" s="120">
        <f t="shared" si="255"/>
        <v>78934292.516305223</v>
      </c>
      <c r="R1155" s="129">
        <f t="shared" si="253"/>
        <v>7.7226062504323269E-12</v>
      </c>
    </row>
    <row r="1156" spans="2:18" x14ac:dyDescent="0.3">
      <c r="B1156" s="157">
        <v>979</v>
      </c>
      <c r="C1156" s="170">
        <f t="shared" si="254"/>
        <v>108240000</v>
      </c>
      <c r="D1156">
        <f t="shared" si="240"/>
        <v>7.450346726653823E-12</v>
      </c>
      <c r="E1156" s="120">
        <f t="shared" si="241"/>
        <v>0</v>
      </c>
      <c r="F1156">
        <f t="shared" si="242"/>
        <v>0</v>
      </c>
      <c r="G1156" s="188">
        <f t="shared" si="243"/>
        <v>41863789.117750973</v>
      </c>
      <c r="H1156">
        <f t="shared" si="244"/>
        <v>0</v>
      </c>
      <c r="I1156" s="120">
        <f t="shared" si="245"/>
        <v>97469544.215582341</v>
      </c>
      <c r="J1156" s="129">
        <f t="shared" si="246"/>
        <v>7.450346726653823E-12</v>
      </c>
      <c r="K1156" s="188">
        <f t="shared" si="247"/>
        <v>51131414.967389531</v>
      </c>
      <c r="L1156">
        <f t="shared" si="248"/>
        <v>0</v>
      </c>
      <c r="M1156" s="120">
        <f t="shared" si="249"/>
        <v>88201918.365943789</v>
      </c>
      <c r="N1156" s="129">
        <f t="shared" si="250"/>
        <v>7.450346726653823E-12</v>
      </c>
      <c r="O1156" s="188">
        <f t="shared" si="251"/>
        <v>60399040.81702809</v>
      </c>
      <c r="P1156">
        <f t="shared" si="252"/>
        <v>0</v>
      </c>
      <c r="Q1156" s="120">
        <f t="shared" si="255"/>
        <v>78934292.516305223</v>
      </c>
      <c r="R1156" s="129">
        <f t="shared" si="253"/>
        <v>7.450346726653823E-12</v>
      </c>
    </row>
    <row r="1157" spans="2:18" x14ac:dyDescent="0.3">
      <c r="B1157" s="157">
        <v>980</v>
      </c>
      <c r="C1157" s="170">
        <f t="shared" si="254"/>
        <v>108320000</v>
      </c>
      <c r="D1157">
        <f t="shared" si="240"/>
        <v>7.1871501089954092E-12</v>
      </c>
      <c r="E1157" s="120">
        <f t="shared" si="241"/>
        <v>0</v>
      </c>
      <c r="F1157">
        <f t="shared" si="242"/>
        <v>0</v>
      </c>
      <c r="G1157" s="188">
        <f t="shared" si="243"/>
        <v>41863789.117750973</v>
      </c>
      <c r="H1157">
        <f t="shared" si="244"/>
        <v>0</v>
      </c>
      <c r="I1157" s="120">
        <f t="shared" si="245"/>
        <v>97469544.215582341</v>
      </c>
      <c r="J1157" s="129">
        <f t="shared" si="246"/>
        <v>7.1871501089954092E-12</v>
      </c>
      <c r="K1157" s="188">
        <f t="shared" si="247"/>
        <v>51131414.967389531</v>
      </c>
      <c r="L1157">
        <f t="shared" si="248"/>
        <v>0</v>
      </c>
      <c r="M1157" s="120">
        <f t="shared" si="249"/>
        <v>88201918.365943789</v>
      </c>
      <c r="N1157" s="129">
        <f t="shared" si="250"/>
        <v>7.1871501089954092E-12</v>
      </c>
      <c r="O1157" s="188">
        <f t="shared" si="251"/>
        <v>60399040.81702809</v>
      </c>
      <c r="P1157">
        <f t="shared" si="252"/>
        <v>0</v>
      </c>
      <c r="Q1157" s="120">
        <f t="shared" si="255"/>
        <v>78934292.516305223</v>
      </c>
      <c r="R1157" s="129">
        <f t="shared" si="253"/>
        <v>7.1871501089954092E-12</v>
      </c>
    </row>
    <row r="1158" spans="2:18" x14ac:dyDescent="0.3">
      <c r="B1158" s="157">
        <v>981</v>
      </c>
      <c r="C1158" s="170">
        <f t="shared" si="254"/>
        <v>108400000</v>
      </c>
      <c r="D1158">
        <f t="shared" si="240"/>
        <v>6.9327347642003412E-12</v>
      </c>
      <c r="E1158" s="120">
        <f t="shared" si="241"/>
        <v>0</v>
      </c>
      <c r="F1158">
        <f t="shared" si="242"/>
        <v>0</v>
      </c>
      <c r="G1158" s="188">
        <f t="shared" si="243"/>
        <v>41863789.117750973</v>
      </c>
      <c r="H1158">
        <f t="shared" si="244"/>
        <v>0</v>
      </c>
      <c r="I1158" s="120">
        <f t="shared" si="245"/>
        <v>97469544.215582341</v>
      </c>
      <c r="J1158" s="129">
        <f t="shared" si="246"/>
        <v>6.9327347642003412E-12</v>
      </c>
      <c r="K1158" s="188">
        <f t="shared" si="247"/>
        <v>51131414.967389531</v>
      </c>
      <c r="L1158">
        <f t="shared" si="248"/>
        <v>0</v>
      </c>
      <c r="M1158" s="120">
        <f t="shared" si="249"/>
        <v>88201918.365943789</v>
      </c>
      <c r="N1158" s="129">
        <f t="shared" si="250"/>
        <v>6.9327347642003412E-12</v>
      </c>
      <c r="O1158" s="188">
        <f t="shared" si="251"/>
        <v>60399040.81702809</v>
      </c>
      <c r="P1158">
        <f t="shared" si="252"/>
        <v>0</v>
      </c>
      <c r="Q1158" s="120">
        <f t="shared" si="255"/>
        <v>78934292.516305223</v>
      </c>
      <c r="R1158" s="129">
        <f t="shared" si="253"/>
        <v>6.9327347642003412E-12</v>
      </c>
    </row>
    <row r="1159" spans="2:18" x14ac:dyDescent="0.3">
      <c r="B1159" s="157">
        <v>982</v>
      </c>
      <c r="C1159" s="170">
        <f t="shared" si="254"/>
        <v>108480000</v>
      </c>
      <c r="D1159">
        <f t="shared" si="240"/>
        <v>6.6868270901359718E-12</v>
      </c>
      <c r="E1159" s="120">
        <f t="shared" si="241"/>
        <v>0</v>
      </c>
      <c r="F1159">
        <f t="shared" si="242"/>
        <v>0</v>
      </c>
      <c r="G1159" s="188">
        <f t="shared" si="243"/>
        <v>41863789.117750973</v>
      </c>
      <c r="H1159">
        <f t="shared" si="244"/>
        <v>0</v>
      </c>
      <c r="I1159" s="120">
        <f t="shared" si="245"/>
        <v>97469544.215582341</v>
      </c>
      <c r="J1159" s="129">
        <f t="shared" si="246"/>
        <v>6.6868270901359718E-12</v>
      </c>
      <c r="K1159" s="188">
        <f t="shared" si="247"/>
        <v>51131414.967389531</v>
      </c>
      <c r="L1159">
        <f t="shared" si="248"/>
        <v>0</v>
      </c>
      <c r="M1159" s="120">
        <f t="shared" si="249"/>
        <v>88201918.365943789</v>
      </c>
      <c r="N1159" s="129">
        <f t="shared" si="250"/>
        <v>6.6868270901359718E-12</v>
      </c>
      <c r="O1159" s="188">
        <f t="shared" si="251"/>
        <v>60399040.81702809</v>
      </c>
      <c r="P1159">
        <f t="shared" si="252"/>
        <v>0</v>
      </c>
      <c r="Q1159" s="120">
        <f t="shared" si="255"/>
        <v>78934292.516305223</v>
      </c>
      <c r="R1159" s="129">
        <f t="shared" si="253"/>
        <v>6.6868270901359718E-12</v>
      </c>
    </row>
    <row r="1160" spans="2:18" x14ac:dyDescent="0.3">
      <c r="B1160" s="157">
        <v>983</v>
      </c>
      <c r="C1160" s="170">
        <f t="shared" si="254"/>
        <v>108560000</v>
      </c>
      <c r="D1160">
        <f t="shared" si="240"/>
        <v>6.4491613116032154E-12</v>
      </c>
      <c r="E1160" s="120">
        <f t="shared" si="241"/>
        <v>0</v>
      </c>
      <c r="F1160">
        <f t="shared" si="242"/>
        <v>0</v>
      </c>
      <c r="G1160" s="188">
        <f t="shared" si="243"/>
        <v>41863789.117750973</v>
      </c>
      <c r="H1160">
        <f t="shared" si="244"/>
        <v>0</v>
      </c>
      <c r="I1160" s="120">
        <f t="shared" si="245"/>
        <v>97469544.215582341</v>
      </c>
      <c r="J1160" s="129">
        <f t="shared" si="246"/>
        <v>6.4491613116032154E-12</v>
      </c>
      <c r="K1160" s="188">
        <f t="shared" si="247"/>
        <v>51131414.967389531</v>
      </c>
      <c r="L1160">
        <f t="shared" si="248"/>
        <v>0</v>
      </c>
      <c r="M1160" s="120">
        <f t="shared" si="249"/>
        <v>88201918.365943789</v>
      </c>
      <c r="N1160" s="129">
        <f t="shared" si="250"/>
        <v>6.4491613116032154E-12</v>
      </c>
      <c r="O1160" s="188">
        <f t="shared" si="251"/>
        <v>60399040.81702809</v>
      </c>
      <c r="P1160">
        <f t="shared" si="252"/>
        <v>0</v>
      </c>
      <c r="Q1160" s="120">
        <f t="shared" si="255"/>
        <v>78934292.516305223</v>
      </c>
      <c r="R1160" s="129">
        <f t="shared" si="253"/>
        <v>6.4491613116032154E-12</v>
      </c>
    </row>
    <row r="1161" spans="2:18" x14ac:dyDescent="0.3">
      <c r="B1161" s="157">
        <v>984</v>
      </c>
      <c r="C1161" s="170">
        <f t="shared" si="254"/>
        <v>108640000</v>
      </c>
      <c r="D1161">
        <f t="shared" si="240"/>
        <v>6.2194792805169607E-12</v>
      </c>
      <c r="E1161" s="120">
        <f t="shared" si="241"/>
        <v>0</v>
      </c>
      <c r="F1161">
        <f t="shared" si="242"/>
        <v>0</v>
      </c>
      <c r="G1161" s="188">
        <f t="shared" si="243"/>
        <v>41863789.117750973</v>
      </c>
      <c r="H1161">
        <f t="shared" si="244"/>
        <v>0</v>
      </c>
      <c r="I1161" s="120">
        <f t="shared" si="245"/>
        <v>97469544.215582341</v>
      </c>
      <c r="J1161" s="129">
        <f t="shared" si="246"/>
        <v>6.2194792805169607E-12</v>
      </c>
      <c r="K1161" s="188">
        <f t="shared" si="247"/>
        <v>51131414.967389531</v>
      </c>
      <c r="L1161">
        <f t="shared" si="248"/>
        <v>0</v>
      </c>
      <c r="M1161" s="120">
        <f t="shared" si="249"/>
        <v>88201918.365943789</v>
      </c>
      <c r="N1161" s="129">
        <f t="shared" si="250"/>
        <v>6.2194792805169607E-12</v>
      </c>
      <c r="O1161" s="188">
        <f t="shared" si="251"/>
        <v>60399040.81702809</v>
      </c>
      <c r="P1161">
        <f t="shared" si="252"/>
        <v>0</v>
      </c>
      <c r="Q1161" s="120">
        <f t="shared" si="255"/>
        <v>78934292.516305223</v>
      </c>
      <c r="R1161" s="129">
        <f t="shared" si="253"/>
        <v>6.2194792805169607E-12</v>
      </c>
    </row>
    <row r="1162" spans="2:18" x14ac:dyDescent="0.3">
      <c r="B1162" s="157">
        <v>985</v>
      </c>
      <c r="C1162" s="170">
        <f t="shared" si="254"/>
        <v>108720000</v>
      </c>
      <c r="D1162">
        <f t="shared" si="240"/>
        <v>5.9975302803907146E-12</v>
      </c>
      <c r="E1162" s="120">
        <f t="shared" si="241"/>
        <v>0</v>
      </c>
      <c r="F1162">
        <f t="shared" si="242"/>
        <v>0</v>
      </c>
      <c r="G1162" s="188">
        <f t="shared" si="243"/>
        <v>41863789.117750973</v>
      </c>
      <c r="H1162">
        <f t="shared" si="244"/>
        <v>0</v>
      </c>
      <c r="I1162" s="120">
        <f t="shared" si="245"/>
        <v>97469544.215582341</v>
      </c>
      <c r="J1162" s="129">
        <f t="shared" si="246"/>
        <v>5.9975302803907146E-12</v>
      </c>
      <c r="K1162" s="188">
        <f t="shared" si="247"/>
        <v>51131414.967389531</v>
      </c>
      <c r="L1162">
        <f t="shared" si="248"/>
        <v>0</v>
      </c>
      <c r="M1162" s="120">
        <f t="shared" si="249"/>
        <v>88201918.365943789</v>
      </c>
      <c r="N1162" s="129">
        <f t="shared" si="250"/>
        <v>5.9975302803907146E-12</v>
      </c>
      <c r="O1162" s="188">
        <f t="shared" si="251"/>
        <v>60399040.81702809</v>
      </c>
      <c r="P1162">
        <f t="shared" si="252"/>
        <v>0</v>
      </c>
      <c r="Q1162" s="120">
        <f t="shared" si="255"/>
        <v>78934292.516305223</v>
      </c>
      <c r="R1162" s="129">
        <f t="shared" si="253"/>
        <v>5.9975302803907146E-12</v>
      </c>
    </row>
    <row r="1163" spans="2:18" x14ac:dyDescent="0.3">
      <c r="B1163" s="157">
        <v>986</v>
      </c>
      <c r="C1163" s="170">
        <f t="shared" si="254"/>
        <v>108800000</v>
      </c>
      <c r="D1163">
        <f t="shared" si="240"/>
        <v>5.7830708350577008E-12</v>
      </c>
      <c r="E1163" s="120">
        <f t="shared" si="241"/>
        <v>0</v>
      </c>
      <c r="F1163">
        <f t="shared" si="242"/>
        <v>0</v>
      </c>
      <c r="G1163" s="188">
        <f t="shared" si="243"/>
        <v>41863789.117750973</v>
      </c>
      <c r="H1163">
        <f t="shared" si="244"/>
        <v>0</v>
      </c>
      <c r="I1163" s="120">
        <f t="shared" si="245"/>
        <v>97469544.215582341</v>
      </c>
      <c r="J1163" s="129">
        <f t="shared" si="246"/>
        <v>5.7830708350577008E-12</v>
      </c>
      <c r="K1163" s="188">
        <f t="shared" si="247"/>
        <v>51131414.967389531</v>
      </c>
      <c r="L1163">
        <f t="shared" si="248"/>
        <v>0</v>
      </c>
      <c r="M1163" s="120">
        <f t="shared" si="249"/>
        <v>88201918.365943789</v>
      </c>
      <c r="N1163" s="129">
        <f t="shared" si="250"/>
        <v>5.7830708350577008E-12</v>
      </c>
      <c r="O1163" s="188">
        <f t="shared" si="251"/>
        <v>60399040.81702809</v>
      </c>
      <c r="P1163">
        <f t="shared" si="252"/>
        <v>0</v>
      </c>
      <c r="Q1163" s="120">
        <f t="shared" si="255"/>
        <v>78934292.516305223</v>
      </c>
      <c r="R1163" s="129">
        <f t="shared" si="253"/>
        <v>5.7830708350577008E-12</v>
      </c>
    </row>
    <row r="1164" spans="2:18" x14ac:dyDescent="0.3">
      <c r="B1164" s="157">
        <v>987</v>
      </c>
      <c r="C1164" s="170">
        <f t="shared" si="254"/>
        <v>108880000</v>
      </c>
      <c r="D1164">
        <f t="shared" si="240"/>
        <v>5.5758645215621281E-12</v>
      </c>
      <c r="E1164" s="120">
        <f t="shared" si="241"/>
        <v>0</v>
      </c>
      <c r="F1164">
        <f t="shared" si="242"/>
        <v>0</v>
      </c>
      <c r="G1164" s="188">
        <f t="shared" si="243"/>
        <v>41863789.117750973</v>
      </c>
      <c r="H1164">
        <f t="shared" si="244"/>
        <v>0</v>
      </c>
      <c r="I1164" s="120">
        <f t="shared" si="245"/>
        <v>97469544.215582341</v>
      </c>
      <c r="J1164" s="129">
        <f t="shared" si="246"/>
        <v>5.5758645215621281E-12</v>
      </c>
      <c r="K1164" s="188">
        <f t="shared" si="247"/>
        <v>51131414.967389531</v>
      </c>
      <c r="L1164">
        <f t="shared" si="248"/>
        <v>0</v>
      </c>
      <c r="M1164" s="120">
        <f t="shared" si="249"/>
        <v>88201918.365943789</v>
      </c>
      <c r="N1164" s="129">
        <f t="shared" si="250"/>
        <v>5.5758645215621281E-12</v>
      </c>
      <c r="O1164" s="188">
        <f t="shared" si="251"/>
        <v>60399040.81702809</v>
      </c>
      <c r="P1164">
        <f t="shared" si="252"/>
        <v>0</v>
      </c>
      <c r="Q1164" s="120">
        <f t="shared" si="255"/>
        <v>78934292.516305223</v>
      </c>
      <c r="R1164" s="129">
        <f t="shared" si="253"/>
        <v>5.5758645215621281E-12</v>
      </c>
    </row>
    <row r="1165" spans="2:18" x14ac:dyDescent="0.3">
      <c r="B1165" s="157">
        <v>988</v>
      </c>
      <c r="C1165" s="170">
        <f t="shared" si="254"/>
        <v>108960000</v>
      </c>
      <c r="D1165">
        <f t="shared" si="240"/>
        <v>5.3756817871536631E-12</v>
      </c>
      <c r="E1165" s="120">
        <f t="shared" si="241"/>
        <v>0</v>
      </c>
      <c r="F1165">
        <f t="shared" si="242"/>
        <v>0</v>
      </c>
      <c r="G1165" s="188">
        <f t="shared" si="243"/>
        <v>41863789.117750973</v>
      </c>
      <c r="H1165">
        <f t="shared" si="244"/>
        <v>0</v>
      </c>
      <c r="I1165" s="120">
        <f t="shared" si="245"/>
        <v>97469544.215582341</v>
      </c>
      <c r="J1165" s="129">
        <f t="shared" si="246"/>
        <v>5.3756817871536631E-12</v>
      </c>
      <c r="K1165" s="188">
        <f t="shared" si="247"/>
        <v>51131414.967389531</v>
      </c>
      <c r="L1165">
        <f t="shared" si="248"/>
        <v>0</v>
      </c>
      <c r="M1165" s="120">
        <f t="shared" si="249"/>
        <v>88201918.365943789</v>
      </c>
      <c r="N1165" s="129">
        <f t="shared" si="250"/>
        <v>5.3756817871536631E-12</v>
      </c>
      <c r="O1165" s="188">
        <f t="shared" si="251"/>
        <v>60399040.81702809</v>
      </c>
      <c r="P1165">
        <f t="shared" si="252"/>
        <v>0</v>
      </c>
      <c r="Q1165" s="120">
        <f t="shared" si="255"/>
        <v>78934292.516305223</v>
      </c>
      <c r="R1165" s="129">
        <f t="shared" si="253"/>
        <v>5.3756817871536631E-12</v>
      </c>
    </row>
    <row r="1166" spans="2:18" x14ac:dyDescent="0.3">
      <c r="B1166" s="157">
        <v>989</v>
      </c>
      <c r="C1166" s="170">
        <f t="shared" si="254"/>
        <v>109040000</v>
      </c>
      <c r="D1166">
        <f t="shared" si="240"/>
        <v>5.1822997703187584E-12</v>
      </c>
      <c r="E1166" s="120">
        <f t="shared" si="241"/>
        <v>0</v>
      </c>
      <c r="F1166">
        <f t="shared" si="242"/>
        <v>0</v>
      </c>
      <c r="G1166" s="188">
        <f t="shared" si="243"/>
        <v>41863789.117750973</v>
      </c>
      <c r="H1166">
        <f t="shared" si="244"/>
        <v>0</v>
      </c>
      <c r="I1166" s="120">
        <f t="shared" si="245"/>
        <v>97469544.215582341</v>
      </c>
      <c r="J1166" s="129">
        <f t="shared" si="246"/>
        <v>5.1822997703187584E-12</v>
      </c>
      <c r="K1166" s="188">
        <f t="shared" si="247"/>
        <v>51131414.967389531</v>
      </c>
      <c r="L1166">
        <f t="shared" si="248"/>
        <v>0</v>
      </c>
      <c r="M1166" s="120">
        <f t="shared" si="249"/>
        <v>88201918.365943789</v>
      </c>
      <c r="N1166" s="129">
        <f t="shared" si="250"/>
        <v>5.1822997703187584E-12</v>
      </c>
      <c r="O1166" s="188">
        <f t="shared" si="251"/>
        <v>60399040.81702809</v>
      </c>
      <c r="P1166">
        <f t="shared" si="252"/>
        <v>0</v>
      </c>
      <c r="Q1166" s="120">
        <f t="shared" si="255"/>
        <v>78934292.516305223</v>
      </c>
      <c r="R1166" s="129">
        <f t="shared" si="253"/>
        <v>5.1822997703187584E-12</v>
      </c>
    </row>
    <row r="1167" spans="2:18" x14ac:dyDescent="0.3">
      <c r="B1167" s="157">
        <v>990</v>
      </c>
      <c r="C1167" s="170">
        <f t="shared" si="254"/>
        <v>109120000</v>
      </c>
      <c r="D1167">
        <f t="shared" si="240"/>
        <v>4.9955021257827102E-12</v>
      </c>
      <c r="E1167" s="120">
        <f t="shared" si="241"/>
        <v>0</v>
      </c>
      <c r="F1167">
        <f t="shared" si="242"/>
        <v>0</v>
      </c>
      <c r="G1167" s="188">
        <f t="shared" si="243"/>
        <v>41863789.117750973</v>
      </c>
      <c r="H1167">
        <f t="shared" si="244"/>
        <v>0</v>
      </c>
      <c r="I1167" s="120">
        <f t="shared" si="245"/>
        <v>97469544.215582341</v>
      </c>
      <c r="J1167" s="129">
        <f t="shared" si="246"/>
        <v>4.9955021257827102E-12</v>
      </c>
      <c r="K1167" s="188">
        <f t="shared" si="247"/>
        <v>51131414.967389531</v>
      </c>
      <c r="L1167">
        <f t="shared" si="248"/>
        <v>0</v>
      </c>
      <c r="M1167" s="120">
        <f t="shared" si="249"/>
        <v>88201918.365943789</v>
      </c>
      <c r="N1167" s="129">
        <f t="shared" si="250"/>
        <v>4.9955021257827102E-12</v>
      </c>
      <c r="O1167" s="188">
        <f t="shared" si="251"/>
        <v>60399040.81702809</v>
      </c>
      <c r="P1167">
        <f t="shared" si="252"/>
        <v>0</v>
      </c>
      <c r="Q1167" s="120">
        <f t="shared" si="255"/>
        <v>78934292.516305223</v>
      </c>
      <c r="R1167" s="129">
        <f t="shared" si="253"/>
        <v>4.9955021257827102E-12</v>
      </c>
    </row>
    <row r="1168" spans="2:18" x14ac:dyDescent="0.3">
      <c r="B1168" s="157">
        <v>991</v>
      </c>
      <c r="C1168" s="170">
        <f t="shared" si="254"/>
        <v>109200000</v>
      </c>
      <c r="D1168">
        <f t="shared" si="240"/>
        <v>4.8150788534169291E-12</v>
      </c>
      <c r="E1168" s="120">
        <f t="shared" si="241"/>
        <v>0</v>
      </c>
      <c r="F1168">
        <f t="shared" si="242"/>
        <v>0</v>
      </c>
      <c r="G1168" s="188">
        <f t="shared" si="243"/>
        <v>41863789.117750973</v>
      </c>
      <c r="H1168">
        <f t="shared" si="244"/>
        <v>0</v>
      </c>
      <c r="I1168" s="120">
        <f t="shared" si="245"/>
        <v>97469544.215582341</v>
      </c>
      <c r="J1168" s="129">
        <f t="shared" si="246"/>
        <v>4.8150788534169291E-12</v>
      </c>
      <c r="K1168" s="188">
        <f t="shared" si="247"/>
        <v>51131414.967389531</v>
      </c>
      <c r="L1168">
        <f t="shared" si="248"/>
        <v>0</v>
      </c>
      <c r="M1168" s="120">
        <f t="shared" si="249"/>
        <v>88201918.365943789</v>
      </c>
      <c r="N1168" s="129">
        <f t="shared" si="250"/>
        <v>4.8150788534169291E-12</v>
      </c>
      <c r="O1168" s="188">
        <f t="shared" si="251"/>
        <v>60399040.81702809</v>
      </c>
      <c r="P1168">
        <f t="shared" si="252"/>
        <v>0</v>
      </c>
      <c r="Q1168" s="120">
        <f t="shared" si="255"/>
        <v>78934292.516305223</v>
      </c>
      <c r="R1168" s="129">
        <f t="shared" si="253"/>
        <v>4.8150788534169291E-12</v>
      </c>
    </row>
    <row r="1169" spans="2:18" x14ac:dyDescent="0.3">
      <c r="B1169" s="157">
        <v>992</v>
      </c>
      <c r="C1169" s="170">
        <f t="shared" si="254"/>
        <v>109280000</v>
      </c>
      <c r="D1169">
        <f t="shared" si="240"/>
        <v>4.6408261309858141E-12</v>
      </c>
      <c r="E1169" s="120">
        <f t="shared" si="241"/>
        <v>0</v>
      </c>
      <c r="F1169">
        <f t="shared" si="242"/>
        <v>0</v>
      </c>
      <c r="G1169" s="188">
        <f t="shared" si="243"/>
        <v>41863789.117750973</v>
      </c>
      <c r="H1169">
        <f t="shared" si="244"/>
        <v>0</v>
      </c>
      <c r="I1169" s="120">
        <f t="shared" si="245"/>
        <v>97469544.215582341</v>
      </c>
      <c r="J1169" s="129">
        <f t="shared" si="246"/>
        <v>4.6408261309858141E-12</v>
      </c>
      <c r="K1169" s="188">
        <f t="shared" si="247"/>
        <v>51131414.967389531</v>
      </c>
      <c r="L1169">
        <f t="shared" si="248"/>
        <v>0</v>
      </c>
      <c r="M1169" s="120">
        <f t="shared" si="249"/>
        <v>88201918.365943789</v>
      </c>
      <c r="N1169" s="129">
        <f t="shared" si="250"/>
        <v>4.6408261309858141E-12</v>
      </c>
      <c r="O1169" s="188">
        <f t="shared" si="251"/>
        <v>60399040.81702809</v>
      </c>
      <c r="P1169">
        <f t="shared" si="252"/>
        <v>0</v>
      </c>
      <c r="Q1169" s="120">
        <f t="shared" si="255"/>
        <v>78934292.516305223</v>
      </c>
      <c r="R1169" s="129">
        <f t="shared" si="253"/>
        <v>4.6408261309858141E-12</v>
      </c>
    </row>
    <row r="1170" spans="2:18" x14ac:dyDescent="0.3">
      <c r="B1170" s="157">
        <v>993</v>
      </c>
      <c r="C1170" s="170">
        <f t="shared" si="254"/>
        <v>109360000</v>
      </c>
      <c r="D1170">
        <f t="shared" si="240"/>
        <v>4.472546150668457E-12</v>
      </c>
      <c r="E1170" s="120">
        <f t="shared" si="241"/>
        <v>0</v>
      </c>
      <c r="F1170">
        <f t="shared" si="242"/>
        <v>0</v>
      </c>
      <c r="G1170" s="188">
        <f t="shared" si="243"/>
        <v>41863789.117750973</v>
      </c>
      <c r="H1170">
        <f t="shared" si="244"/>
        <v>0</v>
      </c>
      <c r="I1170" s="120">
        <f t="shared" si="245"/>
        <v>97469544.215582341</v>
      </c>
      <c r="J1170" s="129">
        <f t="shared" si="246"/>
        <v>4.472546150668457E-12</v>
      </c>
      <c r="K1170" s="188">
        <f t="shared" si="247"/>
        <v>51131414.967389531</v>
      </c>
      <c r="L1170">
        <f t="shared" si="248"/>
        <v>0</v>
      </c>
      <c r="M1170" s="120">
        <f t="shared" si="249"/>
        <v>88201918.365943789</v>
      </c>
      <c r="N1170" s="129">
        <f t="shared" si="250"/>
        <v>4.472546150668457E-12</v>
      </c>
      <c r="O1170" s="188">
        <f t="shared" si="251"/>
        <v>60399040.81702809</v>
      </c>
      <c r="P1170">
        <f t="shared" si="252"/>
        <v>0</v>
      </c>
      <c r="Q1170" s="120">
        <f t="shared" si="255"/>
        <v>78934292.516305223</v>
      </c>
      <c r="R1170" s="129">
        <f t="shared" si="253"/>
        <v>4.472546150668457E-12</v>
      </c>
    </row>
    <row r="1171" spans="2:18" x14ac:dyDescent="0.3">
      <c r="B1171" s="157">
        <v>994</v>
      </c>
      <c r="C1171" s="170">
        <f t="shared" si="254"/>
        <v>109440000</v>
      </c>
      <c r="D1171">
        <f t="shared" si="240"/>
        <v>4.3100469592902921E-12</v>
      </c>
      <c r="E1171" s="120">
        <f t="shared" si="241"/>
        <v>0</v>
      </c>
      <c r="F1171">
        <f t="shared" si="242"/>
        <v>0</v>
      </c>
      <c r="G1171" s="188">
        <f t="shared" si="243"/>
        <v>41863789.117750973</v>
      </c>
      <c r="H1171">
        <f t="shared" si="244"/>
        <v>0</v>
      </c>
      <c r="I1171" s="120">
        <f t="shared" si="245"/>
        <v>97469544.215582341</v>
      </c>
      <c r="J1171" s="129">
        <f t="shared" si="246"/>
        <v>4.3100469592902921E-12</v>
      </c>
      <c r="K1171" s="188">
        <f t="shared" si="247"/>
        <v>51131414.967389531</v>
      </c>
      <c r="L1171">
        <f t="shared" si="248"/>
        <v>0</v>
      </c>
      <c r="M1171" s="120">
        <f t="shared" si="249"/>
        <v>88201918.365943789</v>
      </c>
      <c r="N1171" s="129">
        <f t="shared" si="250"/>
        <v>4.3100469592902921E-12</v>
      </c>
      <c r="O1171" s="188">
        <f t="shared" si="251"/>
        <v>60399040.81702809</v>
      </c>
      <c r="P1171">
        <f t="shared" si="252"/>
        <v>0</v>
      </c>
      <c r="Q1171" s="120">
        <f t="shared" si="255"/>
        <v>78934292.516305223</v>
      </c>
      <c r="R1171" s="129">
        <f t="shared" si="253"/>
        <v>4.3100469592902921E-12</v>
      </c>
    </row>
    <row r="1172" spans="2:18" x14ac:dyDescent="0.3">
      <c r="B1172" s="157">
        <v>995</v>
      </c>
      <c r="C1172" s="170">
        <f t="shared" si="254"/>
        <v>109520000</v>
      </c>
      <c r="D1172">
        <f t="shared" si="240"/>
        <v>4.153142302201006E-12</v>
      </c>
      <c r="E1172" s="120">
        <f t="shared" si="241"/>
        <v>0</v>
      </c>
      <c r="F1172">
        <f t="shared" si="242"/>
        <v>0</v>
      </c>
      <c r="G1172" s="188">
        <f t="shared" si="243"/>
        <v>41863789.117750973</v>
      </c>
      <c r="H1172">
        <f t="shared" si="244"/>
        <v>0</v>
      </c>
      <c r="I1172" s="120">
        <f t="shared" si="245"/>
        <v>97469544.215582341</v>
      </c>
      <c r="J1172" s="129">
        <f t="shared" si="246"/>
        <v>4.153142302201006E-12</v>
      </c>
      <c r="K1172" s="188">
        <f t="shared" si="247"/>
        <v>51131414.967389531</v>
      </c>
      <c r="L1172">
        <f t="shared" si="248"/>
        <v>0</v>
      </c>
      <c r="M1172" s="120">
        <f t="shared" si="249"/>
        <v>88201918.365943789</v>
      </c>
      <c r="N1172" s="129">
        <f t="shared" si="250"/>
        <v>4.153142302201006E-12</v>
      </c>
      <c r="O1172" s="188">
        <f t="shared" si="251"/>
        <v>60399040.81702809</v>
      </c>
      <c r="P1172">
        <f t="shared" si="252"/>
        <v>0</v>
      </c>
      <c r="Q1172" s="120">
        <f t="shared" si="255"/>
        <v>78934292.516305223</v>
      </c>
      <c r="R1172" s="129">
        <f t="shared" si="253"/>
        <v>4.153142302201006E-12</v>
      </c>
    </row>
    <row r="1173" spans="2:18" x14ac:dyDescent="0.3">
      <c r="B1173" s="157">
        <v>996</v>
      </c>
      <c r="C1173" s="170">
        <f t="shared" si="254"/>
        <v>109600000</v>
      </c>
      <c r="D1173">
        <f t="shared" si="240"/>
        <v>4.0016514707345786E-12</v>
      </c>
      <c r="E1173" s="120">
        <f t="shared" si="241"/>
        <v>0</v>
      </c>
      <c r="F1173">
        <f t="shared" si="242"/>
        <v>0</v>
      </c>
      <c r="G1173" s="188">
        <f t="shared" si="243"/>
        <v>41863789.117750973</v>
      </c>
      <c r="H1173">
        <f t="shared" si="244"/>
        <v>0</v>
      </c>
      <c r="I1173" s="120">
        <f t="shared" si="245"/>
        <v>97469544.215582341</v>
      </c>
      <c r="J1173" s="129">
        <f t="shared" si="246"/>
        <v>4.0016514707345786E-12</v>
      </c>
      <c r="K1173" s="188">
        <f t="shared" si="247"/>
        <v>51131414.967389531</v>
      </c>
      <c r="L1173">
        <f t="shared" si="248"/>
        <v>0</v>
      </c>
      <c r="M1173" s="120">
        <f t="shared" si="249"/>
        <v>88201918.365943789</v>
      </c>
      <c r="N1173" s="129">
        <f t="shared" si="250"/>
        <v>4.0016514707345786E-12</v>
      </c>
      <c r="O1173" s="188">
        <f t="shared" si="251"/>
        <v>60399040.81702809</v>
      </c>
      <c r="P1173">
        <f t="shared" si="252"/>
        <v>0</v>
      </c>
      <c r="Q1173" s="120">
        <f t="shared" si="255"/>
        <v>78934292.516305223</v>
      </c>
      <c r="R1173" s="129">
        <f t="shared" si="253"/>
        <v>4.0016514707345786E-12</v>
      </c>
    </row>
    <row r="1174" spans="2:18" x14ac:dyDescent="0.3">
      <c r="B1174" s="157">
        <v>997</v>
      </c>
      <c r="C1174" s="170">
        <f t="shared" si="254"/>
        <v>109680000</v>
      </c>
      <c r="D1174">
        <f t="shared" si="240"/>
        <v>3.8553991531886256E-12</v>
      </c>
      <c r="E1174" s="120">
        <f t="shared" si="241"/>
        <v>0</v>
      </c>
      <c r="F1174">
        <f t="shared" si="242"/>
        <v>0</v>
      </c>
      <c r="G1174" s="188">
        <f t="shared" si="243"/>
        <v>41863789.117750973</v>
      </c>
      <c r="H1174">
        <f t="shared" si="244"/>
        <v>0</v>
      </c>
      <c r="I1174" s="120">
        <f t="shared" si="245"/>
        <v>97469544.215582341</v>
      </c>
      <c r="J1174" s="129">
        <f t="shared" si="246"/>
        <v>3.8553991531886256E-12</v>
      </c>
      <c r="K1174" s="188">
        <f t="shared" si="247"/>
        <v>51131414.967389531</v>
      </c>
      <c r="L1174">
        <f t="shared" si="248"/>
        <v>0</v>
      </c>
      <c r="M1174" s="120">
        <f t="shared" si="249"/>
        <v>88201918.365943789</v>
      </c>
      <c r="N1174" s="129">
        <f t="shared" si="250"/>
        <v>3.8553991531886256E-12</v>
      </c>
      <c r="O1174" s="188">
        <f t="shared" si="251"/>
        <v>60399040.81702809</v>
      </c>
      <c r="P1174">
        <f t="shared" si="252"/>
        <v>0</v>
      </c>
      <c r="Q1174" s="120">
        <f t="shared" si="255"/>
        <v>78934292.516305223</v>
      </c>
      <c r="R1174" s="129">
        <f t="shared" si="253"/>
        <v>3.8553991531886256E-12</v>
      </c>
    </row>
    <row r="1175" spans="2:18" x14ac:dyDescent="0.3">
      <c r="B1175" s="157">
        <v>998</v>
      </c>
      <c r="C1175" s="170">
        <f t="shared" si="254"/>
        <v>109760000</v>
      </c>
      <c r="D1175">
        <f t="shared" si="240"/>
        <v>3.7142152892599705E-12</v>
      </c>
      <c r="E1175" s="120">
        <f t="shared" si="241"/>
        <v>0</v>
      </c>
      <c r="F1175">
        <f t="shared" si="242"/>
        <v>0</v>
      </c>
      <c r="G1175" s="188">
        <f t="shared" si="243"/>
        <v>41863789.117750973</v>
      </c>
      <c r="H1175">
        <f t="shared" si="244"/>
        <v>0</v>
      </c>
      <c r="I1175" s="120">
        <f t="shared" si="245"/>
        <v>97469544.215582341</v>
      </c>
      <c r="J1175" s="129">
        <f t="shared" si="246"/>
        <v>3.7142152892599705E-12</v>
      </c>
      <c r="K1175" s="188">
        <f t="shared" si="247"/>
        <v>51131414.967389531</v>
      </c>
      <c r="L1175">
        <f t="shared" si="248"/>
        <v>0</v>
      </c>
      <c r="M1175" s="120">
        <f t="shared" si="249"/>
        <v>88201918.365943789</v>
      </c>
      <c r="N1175" s="129">
        <f t="shared" si="250"/>
        <v>3.7142152892599705E-12</v>
      </c>
      <c r="O1175" s="188">
        <f t="shared" si="251"/>
        <v>60399040.81702809</v>
      </c>
      <c r="P1175">
        <f t="shared" si="252"/>
        <v>0</v>
      </c>
      <c r="Q1175" s="120">
        <f t="shared" si="255"/>
        <v>78934292.516305223</v>
      </c>
      <c r="R1175" s="129">
        <f t="shared" si="253"/>
        <v>3.7142152892599705E-12</v>
      </c>
    </row>
    <row r="1176" spans="2:18" x14ac:dyDescent="0.3">
      <c r="B1176" s="157">
        <v>999</v>
      </c>
      <c r="C1176" s="170">
        <f t="shared" si="254"/>
        <v>109840000</v>
      </c>
      <c r="D1176">
        <f t="shared" si="240"/>
        <v>3.5779349278746133E-12</v>
      </c>
      <c r="E1176" s="120">
        <f t="shared" si="241"/>
        <v>0</v>
      </c>
      <c r="F1176">
        <f t="shared" si="242"/>
        <v>0</v>
      </c>
      <c r="G1176" s="188">
        <f t="shared" si="243"/>
        <v>41863789.117750973</v>
      </c>
      <c r="H1176">
        <f t="shared" si="244"/>
        <v>0</v>
      </c>
      <c r="I1176" s="120">
        <f t="shared" si="245"/>
        <v>97469544.215582341</v>
      </c>
      <c r="J1176" s="129">
        <f t="shared" si="246"/>
        <v>3.5779349278746133E-12</v>
      </c>
      <c r="K1176" s="188">
        <f t="shared" si="247"/>
        <v>51131414.967389531</v>
      </c>
      <c r="L1176">
        <f t="shared" si="248"/>
        <v>0</v>
      </c>
      <c r="M1176" s="120">
        <f t="shared" si="249"/>
        <v>88201918.365943789</v>
      </c>
      <c r="N1176" s="129">
        <f t="shared" si="250"/>
        <v>3.5779349278746133E-12</v>
      </c>
      <c r="O1176" s="188">
        <f t="shared" si="251"/>
        <v>60399040.81702809</v>
      </c>
      <c r="P1176">
        <f t="shared" si="252"/>
        <v>0</v>
      </c>
      <c r="Q1176" s="120">
        <f t="shared" si="255"/>
        <v>78934292.516305223</v>
      </c>
      <c r="R1176" s="129">
        <f t="shared" si="253"/>
        <v>3.5779349278746133E-12</v>
      </c>
    </row>
    <row r="1177" spans="2:18" ht="15" thickBot="1" x14ac:dyDescent="0.35">
      <c r="B1177" s="157">
        <v>1000</v>
      </c>
      <c r="C1177" s="170">
        <f t="shared" si="254"/>
        <v>109920000</v>
      </c>
      <c r="D1177">
        <f t="shared" si="240"/>
        <v>3.4463980883501733E-12</v>
      </c>
      <c r="E1177" s="120">
        <f t="shared" si="241"/>
        <v>0</v>
      </c>
      <c r="F1177">
        <f t="shared" si="242"/>
        <v>0</v>
      </c>
      <c r="G1177" s="189">
        <f t="shared" si="243"/>
        <v>41863789.117750973</v>
      </c>
      <c r="H1177" s="190">
        <f t="shared" si="244"/>
        <v>0</v>
      </c>
      <c r="I1177" s="191">
        <f t="shared" si="245"/>
        <v>97469544.215582341</v>
      </c>
      <c r="J1177" s="192">
        <f t="shared" si="246"/>
        <v>3.4463980883501733E-12</v>
      </c>
      <c r="K1177" s="189">
        <f t="shared" si="247"/>
        <v>51131414.967389531</v>
      </c>
      <c r="L1177" s="190">
        <f t="shared" si="248"/>
        <v>0</v>
      </c>
      <c r="M1177" s="191">
        <f t="shared" si="249"/>
        <v>88201918.365943789</v>
      </c>
      <c r="N1177" s="192">
        <f t="shared" si="250"/>
        <v>3.4463980883501733E-12</v>
      </c>
      <c r="O1177" s="189">
        <f t="shared" si="251"/>
        <v>60399040.81702809</v>
      </c>
      <c r="P1177" s="190">
        <f t="shared" si="252"/>
        <v>0</v>
      </c>
      <c r="Q1177" s="191">
        <f t="shared" si="255"/>
        <v>78934292.516305223</v>
      </c>
      <c r="R1177" s="192">
        <f t="shared" si="253"/>
        <v>3.4463980883501733E-12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M71"/>
  <sheetViews>
    <sheetView showGridLines="0" zoomScaleNormal="100" workbookViewId="0">
      <selection activeCell="G15" sqref="G15"/>
    </sheetView>
  </sheetViews>
  <sheetFormatPr defaultRowHeight="14.4" x14ac:dyDescent="0.3"/>
  <cols>
    <col min="1" max="1" width="2.109375" customWidth="1"/>
    <col min="2" max="2" width="3.33203125" customWidth="1"/>
    <col min="3" max="3" width="60" customWidth="1"/>
    <col min="4" max="4" width="2.88671875" customWidth="1"/>
    <col min="5" max="5" width="21.6640625" customWidth="1"/>
    <col min="6" max="6" width="12.5546875" customWidth="1"/>
    <col min="7" max="7" width="10.6640625" customWidth="1"/>
    <col min="8" max="8" width="0.88671875" customWidth="1"/>
    <col min="9" max="9" width="35" customWidth="1"/>
    <col min="10" max="10" width="21" customWidth="1"/>
    <col min="11" max="11" width="20.5546875" customWidth="1"/>
  </cols>
  <sheetData>
    <row r="3" spans="2:11" ht="18" x14ac:dyDescent="0.35">
      <c r="B3" s="204" t="s">
        <v>148</v>
      </c>
      <c r="C3" s="205"/>
      <c r="D3" s="205"/>
      <c r="E3" s="205"/>
      <c r="F3" s="205"/>
      <c r="G3" s="206"/>
      <c r="I3" s="203" t="s">
        <v>209</v>
      </c>
      <c r="J3" s="203"/>
      <c r="K3" s="203"/>
    </row>
    <row r="4" spans="2:11" ht="23.25" customHeight="1" x14ac:dyDescent="0.3">
      <c r="B4" s="1"/>
      <c r="C4" s="1"/>
      <c r="D4" s="1"/>
      <c r="E4" s="1"/>
      <c r="F4" s="63" t="s">
        <v>92</v>
      </c>
      <c r="G4" s="64" t="s">
        <v>93</v>
      </c>
    </row>
    <row r="5" spans="2:11" ht="15.75" customHeight="1" x14ac:dyDescent="0.3">
      <c r="B5" s="1"/>
      <c r="C5" s="1"/>
      <c r="D5" s="1"/>
      <c r="F5" s="2" t="s">
        <v>0</v>
      </c>
      <c r="G5" s="2" t="s">
        <v>91</v>
      </c>
    </row>
    <row r="6" spans="2:11" x14ac:dyDescent="0.3">
      <c r="B6" s="7" t="s">
        <v>1</v>
      </c>
      <c r="C6" s="1"/>
      <c r="D6" s="1"/>
      <c r="E6" s="8">
        <f>J26</f>
        <v>72000000</v>
      </c>
      <c r="F6" s="4"/>
      <c r="G6" s="4"/>
    </row>
    <row r="7" spans="2:11" x14ac:dyDescent="0.3">
      <c r="B7" s="1" t="s">
        <v>2</v>
      </c>
      <c r="C7" s="1" t="s">
        <v>153</v>
      </c>
      <c r="D7" s="1"/>
      <c r="E7" s="3">
        <f>-J27</f>
        <v>-38491000</v>
      </c>
      <c r="F7" s="4"/>
      <c r="G7" s="4"/>
    </row>
    <row r="8" spans="2:11" x14ac:dyDescent="0.3">
      <c r="B8" s="7" t="s">
        <v>5</v>
      </c>
      <c r="C8" s="7" t="s">
        <v>45</v>
      </c>
      <c r="D8" s="1"/>
      <c r="E8" s="5">
        <f>SUM(E6:E7)</f>
        <v>33509000</v>
      </c>
      <c r="F8" s="11">
        <f>E8/$E$6</f>
        <v>0.46540277777777778</v>
      </c>
      <c r="G8" s="62"/>
    </row>
    <row r="9" spans="2:11" x14ac:dyDescent="0.3">
      <c r="B9" s="1" t="s">
        <v>2</v>
      </c>
      <c r="C9" s="1" t="s">
        <v>4</v>
      </c>
      <c r="D9" s="1"/>
      <c r="E9" s="3">
        <f>-J28</f>
        <v>-9023500</v>
      </c>
      <c r="F9" s="11">
        <f>-E9/$E$6</f>
        <v>0.12532638888888889</v>
      </c>
      <c r="G9" s="62">
        <f>-E9/$J$23</f>
        <v>0.36093999999999998</v>
      </c>
    </row>
    <row r="10" spans="2:11" x14ac:dyDescent="0.3">
      <c r="B10" s="7" t="s">
        <v>5</v>
      </c>
      <c r="C10" s="7" t="s">
        <v>6</v>
      </c>
      <c r="D10" s="1"/>
      <c r="E10" s="5">
        <f>E6+E7+E9</f>
        <v>24485500</v>
      </c>
      <c r="F10" s="11">
        <f>E10/$E$6</f>
        <v>0.34007638888888891</v>
      </c>
      <c r="G10" s="4"/>
    </row>
    <row r="11" spans="2:11" x14ac:dyDescent="0.3">
      <c r="B11" s="1" t="s">
        <v>2</v>
      </c>
      <c r="C11" s="1" t="s">
        <v>7</v>
      </c>
      <c r="D11" s="1"/>
      <c r="E11" s="3">
        <f>-(J25*J29)</f>
        <v>-621000</v>
      </c>
      <c r="F11" s="4"/>
      <c r="G11" s="4"/>
    </row>
    <row r="12" spans="2:11" x14ac:dyDescent="0.3">
      <c r="B12" s="7" t="s">
        <v>5</v>
      </c>
      <c r="C12" s="7" t="s">
        <v>33</v>
      </c>
      <c r="D12" s="1"/>
      <c r="E12" s="5">
        <f>SUM(E10:E11)</f>
        <v>23864500</v>
      </c>
      <c r="F12" s="11">
        <f>E12/$E$6</f>
        <v>0.33145138888888886</v>
      </c>
      <c r="G12" s="4"/>
    </row>
    <row r="13" spans="2:11" x14ac:dyDescent="0.3">
      <c r="B13" s="1" t="s">
        <v>2</v>
      </c>
      <c r="C13" s="1" t="s">
        <v>8</v>
      </c>
      <c r="D13" s="1"/>
      <c r="E13" s="3">
        <v>0</v>
      </c>
      <c r="F13" s="4"/>
      <c r="G13" s="4"/>
    </row>
    <row r="14" spans="2:11" x14ac:dyDescent="0.3">
      <c r="B14" s="1" t="s">
        <v>9</v>
      </c>
      <c r="C14" s="1" t="s">
        <v>10</v>
      </c>
      <c r="D14" s="1"/>
      <c r="E14" s="3">
        <v>0</v>
      </c>
      <c r="F14" s="4"/>
      <c r="G14" s="4"/>
    </row>
    <row r="15" spans="2:11" x14ac:dyDescent="0.3">
      <c r="B15" s="1" t="s">
        <v>11</v>
      </c>
      <c r="C15" s="1" t="s">
        <v>12</v>
      </c>
      <c r="D15" s="1"/>
      <c r="E15" s="3">
        <v>0</v>
      </c>
      <c r="F15" s="4"/>
      <c r="G15" s="4"/>
    </row>
    <row r="16" spans="2:11" x14ac:dyDescent="0.3">
      <c r="B16" s="1" t="s">
        <v>11</v>
      </c>
      <c r="C16" s="1" t="s">
        <v>13</v>
      </c>
      <c r="D16" s="1"/>
      <c r="E16" s="3">
        <v>0</v>
      </c>
      <c r="F16" s="4"/>
      <c r="G16" s="4"/>
    </row>
    <row r="17" spans="2:13" x14ac:dyDescent="0.3">
      <c r="B17" s="7" t="s">
        <v>5</v>
      </c>
      <c r="C17" s="7" t="s">
        <v>14</v>
      </c>
      <c r="D17" s="1"/>
      <c r="E17" s="5">
        <f>SUM(E12:E16)</f>
        <v>23864500</v>
      </c>
      <c r="F17" s="4"/>
      <c r="G17" s="4"/>
    </row>
    <row r="18" spans="2:13" x14ac:dyDescent="0.3">
      <c r="B18" s="1" t="s">
        <v>11</v>
      </c>
      <c r="C18" s="1" t="s">
        <v>15</v>
      </c>
      <c r="D18" s="1"/>
      <c r="E18" s="3">
        <f>-(E17*J30)</f>
        <v>-5250190</v>
      </c>
      <c r="F18" s="4"/>
      <c r="G18" s="4"/>
    </row>
    <row r="19" spans="2:13" ht="15" thickBot="1" x14ac:dyDescent="0.35">
      <c r="B19" s="1" t="s">
        <v>11</v>
      </c>
      <c r="C19" s="1" t="s">
        <v>16</v>
      </c>
      <c r="D19" s="1"/>
      <c r="E19" s="3">
        <v>0</v>
      </c>
      <c r="F19" s="4"/>
      <c r="G19" s="4"/>
    </row>
    <row r="20" spans="2:13" ht="15" thickBot="1" x14ac:dyDescent="0.35">
      <c r="B20" s="7" t="s">
        <v>5</v>
      </c>
      <c r="C20" s="15" t="s">
        <v>17</v>
      </c>
      <c r="D20" s="16"/>
      <c r="E20" s="17">
        <f>SUM(E17:E19)</f>
        <v>18614310</v>
      </c>
      <c r="F20" s="18">
        <f>E20/$E$6</f>
        <v>0.25853208333333333</v>
      </c>
      <c r="G20" s="62">
        <f>E20/$J$23</f>
        <v>0.74457240000000002</v>
      </c>
    </row>
    <row r="21" spans="2:13" x14ac:dyDescent="0.3">
      <c r="B21" s="1" t="s">
        <v>2</v>
      </c>
      <c r="C21" t="s">
        <v>155</v>
      </c>
      <c r="D21" s="1"/>
      <c r="E21" s="3">
        <f>-J31*(E20)</f>
        <v>-4653577.5</v>
      </c>
      <c r="F21" s="4"/>
      <c r="G21" s="4"/>
    </row>
    <row r="22" spans="2:13" x14ac:dyDescent="0.3">
      <c r="B22" s="7" t="s">
        <v>5</v>
      </c>
      <c r="C22" s="7" t="s">
        <v>94</v>
      </c>
      <c r="D22" s="1"/>
      <c r="E22" s="5">
        <f>E20+E21</f>
        <v>13960732.5</v>
      </c>
      <c r="F22" s="11">
        <f>E22/$E$6</f>
        <v>0.1938990625</v>
      </c>
      <c r="G22" s="62">
        <f>E22/$J$23</f>
        <v>0.55842930000000002</v>
      </c>
      <c r="I22" s="9" t="s">
        <v>44</v>
      </c>
      <c r="J22" s="14">
        <v>0.36</v>
      </c>
    </row>
    <row r="23" spans="2:13" x14ac:dyDescent="0.3">
      <c r="C23" s="1"/>
      <c r="D23" s="1"/>
      <c r="F23" s="4"/>
      <c r="G23" s="4"/>
      <c r="I23" s="12" t="s">
        <v>158</v>
      </c>
      <c r="J23" s="114">
        <v>25000000</v>
      </c>
    </row>
    <row r="24" spans="2:13" x14ac:dyDescent="0.3">
      <c r="B24" s="1" t="s">
        <v>2</v>
      </c>
      <c r="C24" s="1" t="s">
        <v>38</v>
      </c>
      <c r="D24" s="1"/>
      <c r="E24" s="3">
        <f>-J33</f>
        <v>0</v>
      </c>
      <c r="F24" s="4"/>
      <c r="G24" s="4"/>
      <c r="I24" s="9" t="s">
        <v>90</v>
      </c>
      <c r="J24" s="119">
        <f>J22*J23</f>
        <v>9000000</v>
      </c>
    </row>
    <row r="25" spans="2:13" ht="15" thickBot="1" x14ac:dyDescent="0.35">
      <c r="B25" s="1"/>
      <c r="C25" s="1"/>
      <c r="D25" s="1"/>
      <c r="E25" s="5"/>
      <c r="I25" s="9" t="s">
        <v>154</v>
      </c>
      <c r="J25" s="116">
        <v>3105000</v>
      </c>
    </row>
    <row r="26" spans="2:13" ht="15.6" x14ac:dyDescent="0.3">
      <c r="B26" s="7"/>
      <c r="C26" s="7" t="s">
        <v>46</v>
      </c>
      <c r="D26" s="1"/>
      <c r="E26" s="5">
        <f>E20+E21+E24</f>
        <v>13960732.5</v>
      </c>
      <c r="F26" s="11">
        <f>E26/$E$6</f>
        <v>0.1938990625</v>
      </c>
      <c r="G26" s="62">
        <f>E26/$J$23</f>
        <v>0.55842930000000002</v>
      </c>
      <c r="I26" s="108" t="s">
        <v>43</v>
      </c>
      <c r="J26" s="111">
        <f>144000000/2</f>
        <v>72000000</v>
      </c>
    </row>
    <row r="27" spans="2:13" x14ac:dyDescent="0.3">
      <c r="B27" s="7"/>
      <c r="C27" s="7"/>
      <c r="D27" s="1"/>
      <c r="E27" s="5"/>
      <c r="F27" s="11"/>
      <c r="G27" s="62"/>
      <c r="I27" s="109" t="s">
        <v>41</v>
      </c>
      <c r="J27" s="112">
        <f>76982000/2</f>
        <v>38491000</v>
      </c>
    </row>
    <row r="28" spans="2:13" ht="15" thickBot="1" x14ac:dyDescent="0.35">
      <c r="B28" s="7"/>
      <c r="C28" s="7"/>
      <c r="D28" s="1"/>
      <c r="E28" s="5"/>
      <c r="F28" s="11"/>
      <c r="G28" s="62"/>
      <c r="I28" s="109" t="s">
        <v>42</v>
      </c>
      <c r="J28" s="113">
        <f>(8147000+9900000)/2</f>
        <v>9023500</v>
      </c>
    </row>
    <row r="29" spans="2:13" x14ac:dyDescent="0.3">
      <c r="B29" s="7"/>
      <c r="C29" s="7"/>
      <c r="D29" s="1"/>
      <c r="E29" s="5"/>
      <c r="F29" s="11"/>
      <c r="G29" s="62"/>
      <c r="I29" s="9" t="s">
        <v>49</v>
      </c>
      <c r="J29" s="110">
        <v>0.2</v>
      </c>
    </row>
    <row r="30" spans="2:13" x14ac:dyDescent="0.3">
      <c r="B30" s="7"/>
      <c r="C30" s="7" t="s">
        <v>90</v>
      </c>
      <c r="D30" s="1"/>
      <c r="E30" s="5">
        <f>J24</f>
        <v>9000000</v>
      </c>
      <c r="F30" s="11">
        <f>E30/$E$6</f>
        <v>0.125</v>
      </c>
      <c r="G30" s="62">
        <f>E30/$J$23</f>
        <v>0.36</v>
      </c>
      <c r="I30" s="9" t="s">
        <v>39</v>
      </c>
      <c r="J30" s="13">
        <v>0.22</v>
      </c>
    </row>
    <row r="31" spans="2:13" x14ac:dyDescent="0.3">
      <c r="B31" s="1"/>
      <c r="C31" s="1"/>
      <c r="D31" s="1"/>
      <c r="E31" s="5"/>
      <c r="F31" s="1"/>
      <c r="I31" s="9" t="s">
        <v>40</v>
      </c>
      <c r="J31" s="13">
        <v>0.25</v>
      </c>
    </row>
    <row r="32" spans="2:13" x14ac:dyDescent="0.3">
      <c r="B32" s="204" t="s">
        <v>31</v>
      </c>
      <c r="C32" s="205"/>
      <c r="D32" s="205"/>
      <c r="E32" s="205"/>
      <c r="F32" s="205"/>
      <c r="G32" s="206"/>
      <c r="I32" s="9" t="s">
        <v>79</v>
      </c>
      <c r="J32" s="116">
        <v>8241744</v>
      </c>
      <c r="M32" t="str">
        <f>IF(L$41=0, "", J47/J$50)</f>
        <v/>
      </c>
    </row>
    <row r="33" spans="2:13" x14ac:dyDescent="0.3">
      <c r="B33" s="1"/>
      <c r="C33" s="1"/>
      <c r="D33" s="1"/>
      <c r="E33" s="1"/>
      <c r="F33" s="1"/>
      <c r="I33" s="9" t="s">
        <v>37</v>
      </c>
      <c r="J33" s="10">
        <v>0</v>
      </c>
    </row>
    <row r="34" spans="2:13" x14ac:dyDescent="0.3">
      <c r="B34" s="1"/>
      <c r="C34" s="89" t="s">
        <v>139</v>
      </c>
      <c r="D34" s="90"/>
      <c r="E34" s="91"/>
      <c r="F34" s="1"/>
    </row>
    <row r="35" spans="2:13" x14ac:dyDescent="0.3">
      <c r="B35" s="1"/>
      <c r="C35" s="92" t="s">
        <v>157</v>
      </c>
      <c r="D35" s="93"/>
      <c r="E35" s="94">
        <f>J53</f>
        <v>3070536.971483157</v>
      </c>
      <c r="F35" s="1"/>
    </row>
    <row r="36" spans="2:13" x14ac:dyDescent="0.3">
      <c r="B36" s="1"/>
      <c r="F36" s="6"/>
      <c r="M36" t="str">
        <f>IF(J51=0,"",IF(AND((J43/J51)&lt;1.001,(J43/J51)&gt;0.999),(""),("Check Balance")))</f>
        <v/>
      </c>
    </row>
    <row r="37" spans="2:13" x14ac:dyDescent="0.3">
      <c r="B37" s="1"/>
      <c r="C37" s="89"/>
      <c r="D37" s="90"/>
      <c r="E37" s="95"/>
      <c r="F37" s="1"/>
    </row>
    <row r="38" spans="2:13" x14ac:dyDescent="0.3">
      <c r="B38" s="1"/>
      <c r="C38" s="96" t="s">
        <v>144</v>
      </c>
      <c r="D38" s="93"/>
      <c r="E38" s="97">
        <f>E6/J53</f>
        <v>23.448667340169475</v>
      </c>
      <c r="F38" s="1"/>
    </row>
    <row r="39" spans="2:13" x14ac:dyDescent="0.3">
      <c r="B39" s="1"/>
      <c r="F39" s="1"/>
      <c r="I39" s="58" t="s">
        <v>84</v>
      </c>
      <c r="J39" s="59" t="s">
        <v>85</v>
      </c>
      <c r="K39" s="59" t="s">
        <v>89</v>
      </c>
    </row>
    <row r="40" spans="2:13" x14ac:dyDescent="0.3">
      <c r="B40" s="1"/>
      <c r="C40" s="89" t="s">
        <v>149</v>
      </c>
      <c r="D40" s="90"/>
      <c r="E40" s="95"/>
      <c r="F40" s="1"/>
      <c r="I40" s="53" t="s">
        <v>19</v>
      </c>
      <c r="J40" s="10">
        <f>K40</f>
        <v>601886.73</v>
      </c>
      <c r="K40" s="10">
        <v>601886.73</v>
      </c>
    </row>
    <row r="41" spans="2:13" x14ac:dyDescent="0.3">
      <c r="B41" s="1"/>
      <c r="C41" s="92" t="s">
        <v>32</v>
      </c>
      <c r="D41" s="93"/>
      <c r="E41" s="97">
        <f>E10/E6</f>
        <v>0.34007638888888891</v>
      </c>
      <c r="F41" s="1"/>
      <c r="I41" s="67" t="s">
        <v>35</v>
      </c>
      <c r="J41" s="10"/>
      <c r="K41" s="10"/>
    </row>
    <row r="42" spans="2:13" x14ac:dyDescent="0.3">
      <c r="B42" s="1"/>
      <c r="F42" s="1"/>
      <c r="I42" s="54" t="s">
        <v>21</v>
      </c>
      <c r="J42" s="10">
        <f>K42</f>
        <v>3466867.8814831572</v>
      </c>
      <c r="K42" s="10">
        <v>3466867.8814831572</v>
      </c>
    </row>
    <row r="43" spans="2:13" x14ac:dyDescent="0.3">
      <c r="B43" s="1"/>
      <c r="C43" s="89" t="s">
        <v>140</v>
      </c>
      <c r="D43" s="90"/>
      <c r="E43" s="95"/>
      <c r="F43" s="1"/>
      <c r="I43" s="55" t="s">
        <v>24</v>
      </c>
      <c r="J43" s="56">
        <f>J40+J42</f>
        <v>4068754.6114831571</v>
      </c>
      <c r="K43" s="56">
        <f>K40+K42</f>
        <v>4068754.6114831571</v>
      </c>
    </row>
    <row r="44" spans="2:13" x14ac:dyDescent="0.3">
      <c r="B44" s="1"/>
      <c r="C44" s="96" t="s">
        <v>96</v>
      </c>
      <c r="D44" s="93"/>
      <c r="E44" s="97">
        <f>E22/(J43+K43)/2</f>
        <v>0.85780133192346686</v>
      </c>
      <c r="F44" s="1"/>
      <c r="I44" s="54"/>
      <c r="J44" s="54"/>
      <c r="K44" s="54"/>
    </row>
    <row r="45" spans="2:13" x14ac:dyDescent="0.3">
      <c r="B45" s="1"/>
      <c r="F45" s="1"/>
      <c r="I45" s="54" t="s">
        <v>26</v>
      </c>
      <c r="J45" s="10">
        <f>K45</f>
        <v>998217.64</v>
      </c>
      <c r="K45" s="10">
        <v>998217.64</v>
      </c>
    </row>
    <row r="46" spans="2:13" x14ac:dyDescent="0.3">
      <c r="B46" s="1"/>
      <c r="C46" s="89"/>
      <c r="D46" s="90"/>
      <c r="E46" s="95"/>
      <c r="F46" s="1"/>
      <c r="I46" s="54" t="s">
        <v>27</v>
      </c>
      <c r="J46" s="10">
        <f>K46</f>
        <v>0</v>
      </c>
      <c r="K46" s="10">
        <v>0</v>
      </c>
    </row>
    <row r="47" spans="2:13" x14ac:dyDescent="0.3">
      <c r="B47" s="1"/>
      <c r="C47" s="96" t="s">
        <v>145</v>
      </c>
      <c r="D47" s="93"/>
      <c r="E47" s="97">
        <f>J40/J45</f>
        <v>0.60296142432425859</v>
      </c>
      <c r="F47" s="11"/>
      <c r="I47" s="55" t="s">
        <v>83</v>
      </c>
      <c r="J47" s="56">
        <f>J45+J46</f>
        <v>998217.64</v>
      </c>
      <c r="K47" s="56">
        <f>K45+K46</f>
        <v>998217.64</v>
      </c>
    </row>
    <row r="48" spans="2:13" x14ac:dyDescent="0.3">
      <c r="B48" s="1"/>
      <c r="C48" s="1"/>
      <c r="D48" s="1"/>
      <c r="E48" s="6"/>
      <c r="F48" s="1"/>
      <c r="I48" s="54"/>
      <c r="J48" s="57"/>
      <c r="K48" s="57"/>
    </row>
    <row r="49" spans="2:11" x14ac:dyDescent="0.3">
      <c r="B49" s="1"/>
      <c r="C49" s="89"/>
      <c r="D49" s="90"/>
      <c r="E49" s="95"/>
      <c r="F49" s="1"/>
      <c r="I49" s="55" t="s">
        <v>28</v>
      </c>
      <c r="J49" s="61">
        <f>K49</f>
        <v>3070536.9699999997</v>
      </c>
      <c r="K49" s="61">
        <v>3070536.9699999997</v>
      </c>
    </row>
    <row r="50" spans="2:11" x14ac:dyDescent="0.3">
      <c r="B50" s="1"/>
      <c r="C50" s="96" t="s">
        <v>86</v>
      </c>
      <c r="D50" s="93"/>
      <c r="E50" s="97">
        <f>J49/J43</f>
        <v>0.75466260888137382</v>
      </c>
      <c r="F50" s="1"/>
      <c r="I50" s="54"/>
      <c r="J50" s="57"/>
      <c r="K50" s="57"/>
    </row>
    <row r="51" spans="2:11" x14ac:dyDescent="0.3">
      <c r="B51" s="1"/>
      <c r="F51" s="1"/>
      <c r="I51" s="55" t="s">
        <v>29</v>
      </c>
      <c r="J51" s="56">
        <f>J47+J49</f>
        <v>4068754.61</v>
      </c>
      <c r="K51" s="56">
        <f>K47+K49</f>
        <v>4068754.61</v>
      </c>
    </row>
    <row r="52" spans="2:11" x14ac:dyDescent="0.3">
      <c r="B52" s="1"/>
      <c r="C52" s="89" t="s">
        <v>141</v>
      </c>
      <c r="D52" s="90"/>
      <c r="E52" s="95"/>
      <c r="F52" s="1"/>
    </row>
    <row r="53" spans="2:11" x14ac:dyDescent="0.3">
      <c r="B53" s="1"/>
      <c r="C53" s="96" t="s">
        <v>97</v>
      </c>
      <c r="D53" s="93"/>
      <c r="E53" s="97">
        <f>E22/(J49+K49)/2</f>
        <v>1.136668654082351</v>
      </c>
      <c r="F53" s="1"/>
      <c r="I53" s="69" t="s">
        <v>156</v>
      </c>
      <c r="J53" s="68">
        <f>J42+(J40-J45-J41)</f>
        <v>3070536.971483157</v>
      </c>
      <c r="K53" s="68">
        <f>K42+(K40-K45-K41)</f>
        <v>3070536.971483157</v>
      </c>
    </row>
    <row r="55" spans="2:11" x14ac:dyDescent="0.3">
      <c r="C55" s="89" t="s">
        <v>143</v>
      </c>
      <c r="D55" s="90"/>
      <c r="E55" s="95"/>
    </row>
    <row r="56" spans="2:11" x14ac:dyDescent="0.3">
      <c r="C56" s="96" t="s">
        <v>146</v>
      </c>
      <c r="D56" s="93"/>
      <c r="E56" s="97">
        <f>E22/E35</f>
        <v>4.5466746141332299</v>
      </c>
    </row>
    <row r="58" spans="2:11" x14ac:dyDescent="0.3">
      <c r="C58" s="89" t="s">
        <v>142</v>
      </c>
      <c r="D58" s="90"/>
      <c r="E58" s="95"/>
    </row>
    <row r="59" spans="2:11" x14ac:dyDescent="0.3">
      <c r="C59" s="96" t="s">
        <v>147</v>
      </c>
      <c r="D59" s="93"/>
      <c r="E59" s="97">
        <f>E12/E35</f>
        <v>7.7720933574927011</v>
      </c>
    </row>
    <row r="61" spans="2:11" x14ac:dyDescent="0.3">
      <c r="C61" s="89"/>
      <c r="D61" s="90"/>
      <c r="E61" s="95"/>
    </row>
    <row r="62" spans="2:11" x14ac:dyDescent="0.3">
      <c r="C62" s="96" t="s">
        <v>98</v>
      </c>
      <c r="D62" s="93"/>
      <c r="E62" s="97">
        <f>E26/E22</f>
        <v>1</v>
      </c>
    </row>
    <row r="64" spans="2:11" x14ac:dyDescent="0.3">
      <c r="C64" s="65"/>
    </row>
    <row r="69" spans="9:9" x14ac:dyDescent="0.3">
      <c r="I69" s="70" t="s">
        <v>102</v>
      </c>
    </row>
    <row r="71" spans="9:9" x14ac:dyDescent="0.3">
      <c r="I71" s="70" t="s">
        <v>103</v>
      </c>
    </row>
  </sheetData>
  <mergeCells count="2">
    <mergeCell ref="B3:G3"/>
    <mergeCell ref="B32:G32"/>
  </mergeCells>
  <conditionalFormatting sqref="E8">
    <cfRule type="cellIs" dxfId="23" priority="17" stopIfTrue="1" operator="lessThan">
      <formula>0</formula>
    </cfRule>
  </conditionalFormatting>
  <conditionalFormatting sqref="E10 E12 E17 E20">
    <cfRule type="cellIs" dxfId="22" priority="28" stopIfTrue="1" operator="lessThan">
      <formula>0</formula>
    </cfRule>
  </conditionalFormatting>
  <conditionalFormatting sqref="E22">
    <cfRule type="cellIs" dxfId="21" priority="8" stopIfTrue="1" operator="lessThan">
      <formula>0</formula>
    </cfRule>
  </conditionalFormatting>
  <conditionalFormatting sqref="E25:E31">
    <cfRule type="cellIs" dxfId="20" priority="1" stopIfTrue="1" operator="lessThan">
      <formula>0</formula>
    </cfRule>
  </conditionalFormatting>
  <conditionalFormatting sqref="J23">
    <cfRule type="cellIs" dxfId="19" priority="20" stopIfTrue="1" operator="lessThan">
      <formula>0</formula>
    </cfRule>
  </conditionalFormatting>
  <conditionalFormatting sqref="J25">
    <cfRule type="cellIs" dxfId="18" priority="21" stopIfTrue="1" operator="lessThan">
      <formula>0</formula>
    </cfRule>
  </conditionalFormatting>
  <conditionalFormatting sqref="J32">
    <cfRule type="cellIs" dxfId="17" priority="2" stopIfTrue="1" operator="lessThan">
      <formula>0</formula>
    </cfRule>
  </conditionalFormatting>
  <dataValidations disablePrompts="1" count="1">
    <dataValidation allowBlank="1" showErrorMessage="1" promptTitle="EBITDA margin" prompt="%" sqref="C41:D41" xr:uid="{00000000-0002-0000-0200-000000000000}"/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M73"/>
  <sheetViews>
    <sheetView showGridLines="0" zoomScaleNormal="100" workbookViewId="0">
      <selection activeCell="I23" sqref="I23"/>
    </sheetView>
  </sheetViews>
  <sheetFormatPr defaultRowHeight="14.4" x14ac:dyDescent="0.3"/>
  <cols>
    <col min="1" max="1" width="2.109375" customWidth="1"/>
    <col min="2" max="2" width="3.33203125" customWidth="1"/>
    <col min="3" max="3" width="60" customWidth="1"/>
    <col min="4" max="4" width="6.6640625" customWidth="1"/>
    <col min="5" max="5" width="21.6640625" customWidth="1"/>
    <col min="6" max="6" width="12.5546875" customWidth="1"/>
    <col min="7" max="7" width="10.6640625" customWidth="1"/>
    <col min="8" max="8" width="0.88671875" customWidth="1"/>
    <col min="9" max="9" width="30.88671875" customWidth="1"/>
    <col min="10" max="10" width="21" customWidth="1"/>
    <col min="11" max="11" width="20.5546875" customWidth="1"/>
  </cols>
  <sheetData>
    <row r="3" spans="2:11" ht="18" x14ac:dyDescent="0.35">
      <c r="B3" s="204" t="s">
        <v>148</v>
      </c>
      <c r="C3" s="205"/>
      <c r="D3" s="205"/>
      <c r="E3" s="205"/>
      <c r="F3" s="205"/>
      <c r="G3" s="206"/>
      <c r="I3" s="203" t="s">
        <v>208</v>
      </c>
      <c r="J3" s="203"/>
      <c r="K3" s="203"/>
    </row>
    <row r="4" spans="2:11" ht="23.25" customHeight="1" x14ac:dyDescent="0.3">
      <c r="B4" s="1"/>
      <c r="C4" s="1"/>
      <c r="D4" s="1"/>
      <c r="E4" s="1"/>
      <c r="F4" s="63" t="s">
        <v>92</v>
      </c>
      <c r="G4" s="64" t="s">
        <v>93</v>
      </c>
    </row>
    <row r="5" spans="2:11" ht="15.75" customHeight="1" x14ac:dyDescent="0.3">
      <c r="B5" s="1"/>
      <c r="C5" s="1"/>
      <c r="D5" s="1"/>
      <c r="F5" s="2" t="s">
        <v>0</v>
      </c>
      <c r="G5" s="2" t="s">
        <v>91</v>
      </c>
      <c r="I5" s="9" t="s">
        <v>44</v>
      </c>
      <c r="J5" s="14">
        <v>0.36</v>
      </c>
    </row>
    <row r="6" spans="2:11" x14ac:dyDescent="0.3">
      <c r="B6" s="7" t="s">
        <v>1</v>
      </c>
      <c r="C6" s="1"/>
      <c r="D6" s="1"/>
      <c r="E6" s="8">
        <f>J9</f>
        <v>72000000</v>
      </c>
      <c r="F6" s="4"/>
      <c r="G6" s="4"/>
      <c r="I6" s="12" t="s">
        <v>138</v>
      </c>
      <c r="J6" s="114">
        <v>10000000</v>
      </c>
    </row>
    <row r="7" spans="2:11" x14ac:dyDescent="0.3">
      <c r="B7" s="1" t="s">
        <v>2</v>
      </c>
      <c r="C7" s="1" t="s">
        <v>3</v>
      </c>
      <c r="D7" s="1"/>
      <c r="E7" s="3">
        <f>-J10</f>
        <v>-43200000</v>
      </c>
      <c r="F7" s="4"/>
      <c r="G7" s="4"/>
      <c r="I7" s="9" t="s">
        <v>90</v>
      </c>
      <c r="J7" s="98">
        <f>J5*J6</f>
        <v>3600000</v>
      </c>
    </row>
    <row r="8" spans="2:11" x14ac:dyDescent="0.3">
      <c r="B8" s="7" t="s">
        <v>5</v>
      </c>
      <c r="C8" s="7" t="s">
        <v>45</v>
      </c>
      <c r="D8" s="1"/>
      <c r="E8" s="5">
        <f>SUM(E6:E7)</f>
        <v>28800000</v>
      </c>
      <c r="F8" s="99">
        <v>0.4</v>
      </c>
      <c r="G8" s="62"/>
      <c r="I8" s="9" t="s">
        <v>48</v>
      </c>
      <c r="J8" s="115">
        <v>3105000</v>
      </c>
    </row>
    <row r="9" spans="2:11" ht="15.6" x14ac:dyDescent="0.3">
      <c r="B9" s="1" t="s">
        <v>2</v>
      </c>
      <c r="C9" s="1" t="s">
        <v>4</v>
      </c>
      <c r="D9" s="1"/>
      <c r="E9" s="3">
        <f>-J11</f>
        <v>-10800000</v>
      </c>
      <c r="F9" s="99">
        <v>0.15</v>
      </c>
      <c r="G9" s="62">
        <f>-E9/$J$6</f>
        <v>1.08</v>
      </c>
      <c r="I9" s="106" t="s">
        <v>43</v>
      </c>
      <c r="J9" s="107">
        <v>72000000</v>
      </c>
    </row>
    <row r="10" spans="2:11" x14ac:dyDescent="0.3">
      <c r="B10" s="7" t="s">
        <v>5</v>
      </c>
      <c r="C10" s="7" t="s">
        <v>6</v>
      </c>
      <c r="D10" s="1"/>
      <c r="E10" s="5">
        <f>E6+E7+E9</f>
        <v>18000000</v>
      </c>
      <c r="F10" s="11">
        <f>E10/$E$6</f>
        <v>0.25</v>
      </c>
      <c r="G10" s="4"/>
      <c r="I10" s="9" t="s">
        <v>41</v>
      </c>
      <c r="J10" s="98">
        <f>J9*(1-F8)</f>
        <v>43200000</v>
      </c>
    </row>
    <row r="11" spans="2:11" x14ac:dyDescent="0.3">
      <c r="B11" s="1" t="s">
        <v>2</v>
      </c>
      <c r="C11" s="1" t="s">
        <v>7</v>
      </c>
      <c r="D11" s="1"/>
      <c r="E11" s="3">
        <f>-(J8*J12)</f>
        <v>-621000</v>
      </c>
      <c r="F11" s="4"/>
      <c r="G11" s="4"/>
      <c r="I11" s="9" t="s">
        <v>42</v>
      </c>
      <c r="J11" s="98">
        <f>F9*J9</f>
        <v>10800000</v>
      </c>
    </row>
    <row r="12" spans="2:11" x14ac:dyDescent="0.3">
      <c r="B12" s="7" t="s">
        <v>5</v>
      </c>
      <c r="C12" s="7" t="s">
        <v>33</v>
      </c>
      <c r="D12" s="1"/>
      <c r="E12" s="5">
        <f>SUM(E10:E11)</f>
        <v>17379000</v>
      </c>
      <c r="F12" s="11">
        <f>E12/$E$6</f>
        <v>0.24137500000000001</v>
      </c>
      <c r="G12" s="4"/>
      <c r="I12" s="9" t="s">
        <v>49</v>
      </c>
      <c r="J12" s="13">
        <v>0.2</v>
      </c>
    </row>
    <row r="13" spans="2:11" x14ac:dyDescent="0.3">
      <c r="B13" s="1" t="s">
        <v>2</v>
      </c>
      <c r="C13" s="1" t="s">
        <v>8</v>
      </c>
      <c r="D13" s="1"/>
      <c r="E13" s="3">
        <v>0</v>
      </c>
      <c r="F13" s="4"/>
      <c r="G13" s="4"/>
      <c r="I13" s="9" t="s">
        <v>39</v>
      </c>
      <c r="J13" s="13">
        <v>0.22</v>
      </c>
    </row>
    <row r="14" spans="2:11" x14ac:dyDescent="0.3">
      <c r="B14" s="1" t="s">
        <v>9</v>
      </c>
      <c r="C14" s="1" t="s">
        <v>10</v>
      </c>
      <c r="D14" s="1"/>
      <c r="E14" s="3">
        <v>0</v>
      </c>
      <c r="F14" s="4"/>
      <c r="G14" s="4"/>
      <c r="I14" s="9" t="s">
        <v>40</v>
      </c>
      <c r="J14" s="13">
        <v>0.25</v>
      </c>
    </row>
    <row r="15" spans="2:11" x14ac:dyDescent="0.3">
      <c r="B15" s="1" t="s">
        <v>11</v>
      </c>
      <c r="C15" s="1" t="s">
        <v>12</v>
      </c>
      <c r="D15" s="1"/>
      <c r="E15" s="3">
        <v>0</v>
      </c>
      <c r="F15" s="4"/>
      <c r="G15" s="4"/>
      <c r="I15" s="9" t="s">
        <v>37</v>
      </c>
      <c r="J15" s="10">
        <v>0</v>
      </c>
    </row>
    <row r="16" spans="2:11" x14ac:dyDescent="0.3">
      <c r="B16" s="1" t="s">
        <v>11</v>
      </c>
      <c r="C16" s="1" t="s">
        <v>13</v>
      </c>
      <c r="D16" s="1"/>
      <c r="E16" s="3">
        <v>0</v>
      </c>
      <c r="F16" s="4"/>
      <c r="G16" s="4"/>
    </row>
    <row r="17" spans="2:7" x14ac:dyDescent="0.3">
      <c r="B17" s="7" t="s">
        <v>5</v>
      </c>
      <c r="C17" s="7" t="s">
        <v>14</v>
      </c>
      <c r="D17" s="1"/>
      <c r="E17" s="5">
        <f>SUM(E12:E16)</f>
        <v>17379000</v>
      </c>
      <c r="F17" s="4"/>
      <c r="G17" s="4"/>
    </row>
    <row r="18" spans="2:7" x14ac:dyDescent="0.3">
      <c r="B18" s="1" t="s">
        <v>11</v>
      </c>
      <c r="C18" s="1" t="s">
        <v>15</v>
      </c>
      <c r="D18" s="1"/>
      <c r="E18" s="3">
        <f>-(E17*J13)</f>
        <v>-3823380</v>
      </c>
      <c r="F18" s="4"/>
      <c r="G18" s="4"/>
    </row>
    <row r="19" spans="2:7" ht="15" thickBot="1" x14ac:dyDescent="0.35">
      <c r="B19" s="1" t="s">
        <v>11</v>
      </c>
      <c r="C19" s="1" t="s">
        <v>16</v>
      </c>
      <c r="D19" s="1"/>
      <c r="E19" s="3">
        <v>0</v>
      </c>
      <c r="F19" s="4"/>
      <c r="G19" s="4"/>
    </row>
    <row r="20" spans="2:7" ht="15" thickBot="1" x14ac:dyDescent="0.35">
      <c r="B20" s="7" t="s">
        <v>5</v>
      </c>
      <c r="C20" s="15" t="s">
        <v>17</v>
      </c>
      <c r="D20" s="16"/>
      <c r="E20" s="17">
        <f>SUM(E17:E19)</f>
        <v>13555620</v>
      </c>
      <c r="F20" s="18">
        <f>E20/$E$6</f>
        <v>0.18827250000000001</v>
      </c>
      <c r="G20" s="62">
        <f>E20/$J$6</f>
        <v>1.3555619999999999</v>
      </c>
    </row>
    <row r="21" spans="2:7" x14ac:dyDescent="0.3">
      <c r="B21" s="1" t="s">
        <v>2</v>
      </c>
      <c r="C21" s="1" t="s">
        <v>95</v>
      </c>
      <c r="D21" s="1"/>
      <c r="E21" s="3">
        <f>-J14*(E20)</f>
        <v>-3388905</v>
      </c>
      <c r="F21" s="4"/>
      <c r="G21" s="4"/>
    </row>
    <row r="22" spans="2:7" x14ac:dyDescent="0.3">
      <c r="B22" s="7" t="s">
        <v>5</v>
      </c>
      <c r="C22" s="7" t="s">
        <v>94</v>
      </c>
      <c r="D22" s="1"/>
      <c r="E22" s="5">
        <f>E20+E21</f>
        <v>10166715</v>
      </c>
      <c r="F22" s="11">
        <f>E22/$E$6</f>
        <v>0.14120437499999999</v>
      </c>
      <c r="G22" s="62">
        <f>E22/$J$6</f>
        <v>1.0166715</v>
      </c>
    </row>
    <row r="23" spans="2:7" x14ac:dyDescent="0.3">
      <c r="C23" s="1"/>
      <c r="D23" s="1"/>
      <c r="F23" s="4"/>
      <c r="G23" s="4"/>
    </row>
    <row r="24" spans="2:7" x14ac:dyDescent="0.3">
      <c r="B24" s="1" t="s">
        <v>2</v>
      </c>
      <c r="C24" s="1" t="s">
        <v>38</v>
      </c>
      <c r="D24" s="1"/>
      <c r="E24" s="3">
        <f>-J15</f>
        <v>0</v>
      </c>
      <c r="F24" s="4"/>
      <c r="G24" s="4"/>
    </row>
    <row r="25" spans="2:7" x14ac:dyDescent="0.3">
      <c r="B25" s="7"/>
      <c r="C25" s="7" t="s">
        <v>46</v>
      </c>
      <c r="D25" s="1"/>
      <c r="E25" s="5">
        <f>E20+E21+E24</f>
        <v>10166715</v>
      </c>
      <c r="F25" s="11">
        <f>E25/$E$6</f>
        <v>0.14120437499999999</v>
      </c>
      <c r="G25" s="62">
        <f>E25/$J$6</f>
        <v>1.0166715</v>
      </c>
    </row>
    <row r="26" spans="2:7" x14ac:dyDescent="0.3">
      <c r="B26" s="7"/>
      <c r="C26" s="7"/>
      <c r="D26" s="1"/>
      <c r="E26" s="5"/>
      <c r="F26" s="11"/>
      <c r="G26" s="62"/>
    </row>
    <row r="27" spans="2:7" x14ac:dyDescent="0.3">
      <c r="B27" s="7"/>
      <c r="C27" s="7"/>
      <c r="D27" s="1"/>
      <c r="E27" s="5"/>
      <c r="F27" s="11"/>
      <c r="G27" s="62"/>
    </row>
    <row r="28" spans="2:7" x14ac:dyDescent="0.3">
      <c r="B28" s="7"/>
      <c r="C28" s="7"/>
      <c r="D28" s="1"/>
      <c r="E28" s="5"/>
      <c r="F28" s="11"/>
      <c r="G28" s="62"/>
    </row>
    <row r="29" spans="2:7" x14ac:dyDescent="0.3">
      <c r="B29" s="7"/>
      <c r="C29" s="7"/>
      <c r="D29" s="1"/>
      <c r="E29" s="5"/>
      <c r="F29" s="11"/>
      <c r="G29" s="62"/>
    </row>
    <row r="30" spans="2:7" x14ac:dyDescent="0.3">
      <c r="B30" s="7"/>
      <c r="C30" s="1"/>
      <c r="D30" s="1"/>
      <c r="E30" s="60"/>
      <c r="F30" s="11"/>
      <c r="G30" s="62"/>
    </row>
    <row r="31" spans="2:7" x14ac:dyDescent="0.3">
      <c r="B31" s="7"/>
      <c r="C31" s="7"/>
      <c r="D31" s="1"/>
      <c r="E31" s="5"/>
      <c r="F31" s="11"/>
      <c r="G31" s="62"/>
    </row>
    <row r="32" spans="2:7" x14ac:dyDescent="0.3">
      <c r="B32" s="7"/>
      <c r="C32" s="7" t="s">
        <v>90</v>
      </c>
      <c r="D32" s="1"/>
      <c r="E32" s="5">
        <f>J7</f>
        <v>3600000</v>
      </c>
      <c r="F32" s="11">
        <f>E32/$E$6</f>
        <v>0.05</v>
      </c>
      <c r="G32" s="62">
        <f>E32/$J$6</f>
        <v>0.36</v>
      </c>
    </row>
    <row r="33" spans="2:13" x14ac:dyDescent="0.3">
      <c r="B33" s="1"/>
      <c r="C33" s="1"/>
      <c r="D33" s="1"/>
      <c r="E33" s="5"/>
      <c r="F33" s="1"/>
    </row>
    <row r="34" spans="2:13" x14ac:dyDescent="0.3">
      <c r="B34" s="204" t="s">
        <v>31</v>
      </c>
      <c r="C34" s="205"/>
      <c r="D34" s="205"/>
      <c r="E34" s="205"/>
      <c r="F34" s="205"/>
      <c r="G34" s="206"/>
      <c r="M34" t="str">
        <f>IF(L$43=0, "", J45/J$48)</f>
        <v/>
      </c>
    </row>
    <row r="35" spans="2:13" x14ac:dyDescent="0.3">
      <c r="B35" s="1"/>
      <c r="C35" s="1"/>
      <c r="D35" s="1"/>
      <c r="E35" s="1"/>
      <c r="F35" s="1"/>
    </row>
    <row r="36" spans="2:13" x14ac:dyDescent="0.3">
      <c r="B36" s="1"/>
      <c r="C36" s="89" t="s">
        <v>139</v>
      </c>
      <c r="D36" s="90"/>
      <c r="E36" s="91"/>
      <c r="F36" s="1"/>
    </row>
    <row r="37" spans="2:13" x14ac:dyDescent="0.3">
      <c r="B37" s="1"/>
      <c r="C37" s="92" t="s">
        <v>101</v>
      </c>
      <c r="D37" s="93"/>
      <c r="E37" s="94">
        <f>J51</f>
        <v>3070536.971483157</v>
      </c>
      <c r="F37" s="1"/>
      <c r="I37" s="58" t="s">
        <v>84</v>
      </c>
      <c r="J37" s="59" t="s">
        <v>85</v>
      </c>
      <c r="K37" s="59" t="s">
        <v>89</v>
      </c>
    </row>
    <row r="38" spans="2:13" x14ac:dyDescent="0.3">
      <c r="B38" s="1"/>
      <c r="F38" s="6"/>
      <c r="I38" s="53" t="s">
        <v>19</v>
      </c>
      <c r="J38" s="10">
        <f>K38</f>
        <v>601886.73</v>
      </c>
      <c r="K38" s="10">
        <v>601886.73</v>
      </c>
      <c r="M38" t="str">
        <f>IF(J49=0,"",IF(AND((J41/J49)&lt;1.001,(J41/J49)&gt;0.999),(""),("Check Balance")))</f>
        <v/>
      </c>
    </row>
    <row r="39" spans="2:13" x14ac:dyDescent="0.3">
      <c r="B39" s="1"/>
      <c r="C39" s="89"/>
      <c r="D39" s="90"/>
      <c r="E39" s="95"/>
      <c r="F39" s="1"/>
      <c r="I39" s="67" t="s">
        <v>35</v>
      </c>
      <c r="J39" s="10"/>
      <c r="K39" s="10"/>
    </row>
    <row r="40" spans="2:13" x14ac:dyDescent="0.3">
      <c r="B40" s="1"/>
      <c r="C40" s="96" t="s">
        <v>144</v>
      </c>
      <c r="D40" s="93"/>
      <c r="E40" s="97">
        <f>E6/J51</f>
        <v>23.448667340169475</v>
      </c>
      <c r="F40" s="1"/>
      <c r="I40" s="54" t="s">
        <v>21</v>
      </c>
      <c r="J40" s="10">
        <f>K40</f>
        <v>3466867.8814831572</v>
      </c>
      <c r="K40" s="10">
        <v>3466867.8814831572</v>
      </c>
    </row>
    <row r="41" spans="2:13" x14ac:dyDescent="0.3">
      <c r="B41" s="1"/>
      <c r="F41" s="1"/>
      <c r="I41" s="55" t="s">
        <v>24</v>
      </c>
      <c r="J41" s="56">
        <f>J38+J40</f>
        <v>4068754.6114831571</v>
      </c>
      <c r="K41" s="56">
        <f>K38+K40</f>
        <v>4068754.6114831571</v>
      </c>
    </row>
    <row r="42" spans="2:13" x14ac:dyDescent="0.3">
      <c r="B42" s="1"/>
      <c r="C42" s="89" t="s">
        <v>149</v>
      </c>
      <c r="D42" s="90"/>
      <c r="E42" s="95"/>
      <c r="F42" s="1"/>
      <c r="I42" s="54"/>
      <c r="J42" s="54"/>
      <c r="K42" s="54"/>
    </row>
    <row r="43" spans="2:13" x14ac:dyDescent="0.3">
      <c r="B43" s="1"/>
      <c r="C43" s="92" t="s">
        <v>32</v>
      </c>
      <c r="D43" s="93"/>
      <c r="E43" s="97">
        <f>E10/E6</f>
        <v>0.25</v>
      </c>
      <c r="F43" s="1"/>
      <c r="I43" s="54" t="s">
        <v>26</v>
      </c>
      <c r="J43" s="10">
        <f>K43</f>
        <v>998217.64</v>
      </c>
      <c r="K43" s="10">
        <v>998217.64</v>
      </c>
    </row>
    <row r="44" spans="2:13" x14ac:dyDescent="0.3">
      <c r="B44" s="1"/>
      <c r="F44" s="1"/>
      <c r="I44" s="54" t="s">
        <v>27</v>
      </c>
      <c r="J44" s="10">
        <f>K44</f>
        <v>0</v>
      </c>
      <c r="K44" s="10">
        <v>0</v>
      </c>
    </row>
    <row r="45" spans="2:13" x14ac:dyDescent="0.3">
      <c r="B45" s="1"/>
      <c r="C45" s="89" t="s">
        <v>140</v>
      </c>
      <c r="D45" s="90"/>
      <c r="E45" s="95"/>
      <c r="F45" s="1"/>
      <c r="I45" s="55" t="s">
        <v>83</v>
      </c>
      <c r="J45" s="56">
        <f>J43+J44</f>
        <v>998217.64</v>
      </c>
      <c r="K45" s="56">
        <f>K43+K44</f>
        <v>998217.64</v>
      </c>
    </row>
    <row r="46" spans="2:13" x14ac:dyDescent="0.3">
      <c r="B46" s="1"/>
      <c r="C46" s="96" t="s">
        <v>96</v>
      </c>
      <c r="D46" s="93"/>
      <c r="E46" s="97">
        <f>E22/(J41+K41)/2</f>
        <v>0.62468224129975192</v>
      </c>
      <c r="F46" s="1"/>
      <c r="I46" s="54"/>
      <c r="J46" s="57"/>
      <c r="K46" s="57"/>
    </row>
    <row r="47" spans="2:13" x14ac:dyDescent="0.3">
      <c r="B47" s="1"/>
      <c r="F47" s="1"/>
      <c r="I47" s="55" t="s">
        <v>28</v>
      </c>
      <c r="J47" s="61">
        <f>K47</f>
        <v>3070536.9699999997</v>
      </c>
      <c r="K47" s="61">
        <v>3070536.9699999997</v>
      </c>
    </row>
    <row r="48" spans="2:13" x14ac:dyDescent="0.3">
      <c r="B48" s="1"/>
      <c r="C48" s="89"/>
      <c r="D48" s="90"/>
      <c r="E48" s="95"/>
      <c r="F48" s="1"/>
      <c r="I48" s="54"/>
      <c r="J48" s="57"/>
      <c r="K48" s="57"/>
    </row>
    <row r="49" spans="2:11" x14ac:dyDescent="0.3">
      <c r="B49" s="1"/>
      <c r="C49" s="96" t="s">
        <v>145</v>
      </c>
      <c r="D49" s="93"/>
      <c r="E49" s="97">
        <f>J38/J43</f>
        <v>0.60296142432425859</v>
      </c>
      <c r="F49" s="11"/>
      <c r="I49" s="55" t="s">
        <v>29</v>
      </c>
      <c r="J49" s="56">
        <f>J45+J47</f>
        <v>4068754.61</v>
      </c>
      <c r="K49" s="56">
        <f>K45+K47</f>
        <v>4068754.61</v>
      </c>
    </row>
    <row r="50" spans="2:11" x14ac:dyDescent="0.3">
      <c r="B50" s="1"/>
      <c r="C50" s="1"/>
      <c r="D50" s="1"/>
      <c r="E50" s="6"/>
      <c r="F50" s="1"/>
    </row>
    <row r="51" spans="2:11" x14ac:dyDescent="0.3">
      <c r="B51" s="1"/>
      <c r="C51" s="89"/>
      <c r="D51" s="90"/>
      <c r="E51" s="95"/>
      <c r="F51" s="1"/>
      <c r="I51" s="69" t="s">
        <v>100</v>
      </c>
      <c r="J51" s="68">
        <f>J40+(J38-J43-J39)</f>
        <v>3070536.971483157</v>
      </c>
      <c r="K51" s="68">
        <f>K40+(K38-K43-K39)</f>
        <v>3070536.971483157</v>
      </c>
    </row>
    <row r="52" spans="2:11" x14ac:dyDescent="0.3">
      <c r="B52" s="1"/>
      <c r="C52" s="96" t="s">
        <v>86</v>
      </c>
      <c r="D52" s="93"/>
      <c r="E52" s="97">
        <f>J47/J41</f>
        <v>0.75466260888137382</v>
      </c>
      <c r="F52" s="1"/>
    </row>
    <row r="53" spans="2:11" x14ac:dyDescent="0.3">
      <c r="B53" s="1"/>
      <c r="F53" s="1"/>
    </row>
    <row r="54" spans="2:11" x14ac:dyDescent="0.3">
      <c r="B54" s="1"/>
      <c r="C54" s="89" t="s">
        <v>141</v>
      </c>
      <c r="D54" s="90"/>
      <c r="E54" s="95"/>
      <c r="F54" s="1"/>
    </row>
    <row r="55" spans="2:11" x14ac:dyDescent="0.3">
      <c r="B55" s="1"/>
      <c r="C55" s="96" t="s">
        <v>97</v>
      </c>
      <c r="D55" s="93"/>
      <c r="E55" s="97">
        <f>E22/(J47+K47)/2</f>
        <v>0.82776360448771935</v>
      </c>
      <c r="F55" s="1"/>
    </row>
    <row r="57" spans="2:11" x14ac:dyDescent="0.3">
      <c r="C57" s="89" t="s">
        <v>143</v>
      </c>
      <c r="D57" s="90"/>
      <c r="E57" s="95"/>
    </row>
    <row r="58" spans="2:11" x14ac:dyDescent="0.3">
      <c r="C58" s="96" t="s">
        <v>146</v>
      </c>
      <c r="D58" s="93"/>
      <c r="E58" s="97">
        <f>E22/E37</f>
        <v>3.3110544163515434</v>
      </c>
    </row>
    <row r="60" spans="2:11" x14ac:dyDescent="0.3">
      <c r="C60" s="89" t="s">
        <v>142</v>
      </c>
      <c r="D60" s="90"/>
      <c r="E60" s="95"/>
    </row>
    <row r="61" spans="2:11" x14ac:dyDescent="0.3">
      <c r="C61" s="96" t="s">
        <v>147</v>
      </c>
      <c r="D61" s="93"/>
      <c r="E61" s="97">
        <f>E12/E37</f>
        <v>5.6599220792334073</v>
      </c>
    </row>
    <row r="63" spans="2:11" x14ac:dyDescent="0.3">
      <c r="C63" s="89"/>
      <c r="D63" s="90"/>
      <c r="E63" s="95"/>
    </row>
    <row r="64" spans="2:11" x14ac:dyDescent="0.3">
      <c r="C64" s="96" t="s">
        <v>98</v>
      </c>
      <c r="D64" s="93"/>
      <c r="E64" s="97">
        <f>E25/E22</f>
        <v>1</v>
      </c>
    </row>
    <row r="66" spans="3:9" x14ac:dyDescent="0.3">
      <c r="C66" s="65"/>
    </row>
    <row r="71" spans="3:9" x14ac:dyDescent="0.3">
      <c r="I71" s="70" t="s">
        <v>102</v>
      </c>
    </row>
    <row r="73" spans="3:9" x14ac:dyDescent="0.3">
      <c r="I73" s="70" t="s">
        <v>103</v>
      </c>
    </row>
  </sheetData>
  <mergeCells count="2">
    <mergeCell ref="B3:G3"/>
    <mergeCell ref="B34:G34"/>
  </mergeCells>
  <conditionalFormatting sqref="E8">
    <cfRule type="cellIs" dxfId="16" priority="5" stopIfTrue="1" operator="lessThan">
      <formula>0</formula>
    </cfRule>
  </conditionalFormatting>
  <conditionalFormatting sqref="E10 E12 E17 E20">
    <cfRule type="cellIs" dxfId="15" priority="8" stopIfTrue="1" operator="lessThan">
      <formula>0</formula>
    </cfRule>
  </conditionalFormatting>
  <conditionalFormatting sqref="E22">
    <cfRule type="cellIs" dxfId="14" priority="3" stopIfTrue="1" operator="lessThan">
      <formula>0</formula>
    </cfRule>
  </conditionalFormatting>
  <conditionalFormatting sqref="E25:E33">
    <cfRule type="cellIs" dxfId="13" priority="4" stopIfTrue="1" operator="lessThan">
      <formula>0</formula>
    </cfRule>
  </conditionalFormatting>
  <conditionalFormatting sqref="F8:F9">
    <cfRule type="cellIs" dxfId="12" priority="1" stopIfTrue="1" operator="lessThan">
      <formula>0</formula>
    </cfRule>
  </conditionalFormatting>
  <conditionalFormatting sqref="J6">
    <cfRule type="cellIs" dxfId="11" priority="6" stopIfTrue="1" operator="lessThan">
      <formula>0</formula>
    </cfRule>
  </conditionalFormatting>
  <conditionalFormatting sqref="J8">
    <cfRule type="cellIs" dxfId="10" priority="7" stopIfTrue="1" operator="lessThan">
      <formula>0</formula>
    </cfRule>
  </conditionalFormatting>
  <dataValidations disablePrompts="1" count="1">
    <dataValidation allowBlank="1" showErrorMessage="1" promptTitle="EBITDA margin" prompt="%" sqref="C43:D43" xr:uid="{00000000-0002-0000-0300-000000000000}"/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R69"/>
  <sheetViews>
    <sheetView showGridLines="0" zoomScale="90" zoomScaleNormal="90" workbookViewId="0">
      <selection activeCell="I22" sqref="I22"/>
    </sheetView>
  </sheetViews>
  <sheetFormatPr defaultRowHeight="14.4" x14ac:dyDescent="0.3"/>
  <cols>
    <col min="1" max="1" width="2.109375" customWidth="1"/>
    <col min="2" max="2" width="3.33203125" customWidth="1"/>
    <col min="3" max="3" width="60" customWidth="1"/>
    <col min="4" max="4" width="6.6640625" customWidth="1"/>
    <col min="5" max="5" width="21.6640625" customWidth="1"/>
    <col min="6" max="6" width="12.5546875" customWidth="1"/>
    <col min="7" max="7" width="10.6640625" customWidth="1"/>
    <col min="8" max="8" width="0.88671875" customWidth="1"/>
    <col min="9" max="9" width="56" bestFit="1" customWidth="1"/>
    <col min="10" max="10" width="21" customWidth="1"/>
    <col min="11" max="11" width="20.5546875" customWidth="1"/>
    <col min="17" max="17" width="29.33203125" customWidth="1"/>
    <col min="18" max="18" width="11.88671875" customWidth="1"/>
  </cols>
  <sheetData>
    <row r="3" spans="2:18" ht="18" x14ac:dyDescent="0.35">
      <c r="B3" s="204" t="s">
        <v>148</v>
      </c>
      <c r="C3" s="205"/>
      <c r="D3" s="205"/>
      <c r="E3" s="205"/>
      <c r="F3" s="205"/>
      <c r="G3" s="206"/>
      <c r="I3" s="203" t="s">
        <v>210</v>
      </c>
      <c r="J3" s="203"/>
      <c r="K3" s="203"/>
    </row>
    <row r="4" spans="2:18" ht="23.25" customHeight="1" x14ac:dyDescent="0.3">
      <c r="B4" s="1"/>
      <c r="C4" s="1"/>
      <c r="D4" s="1"/>
      <c r="E4" s="1"/>
      <c r="F4" s="63" t="s">
        <v>92</v>
      </c>
      <c r="G4" s="64" t="s">
        <v>93</v>
      </c>
      <c r="J4" s="100"/>
      <c r="Q4">
        <v>30</v>
      </c>
    </row>
    <row r="5" spans="2:18" ht="15.75" customHeight="1" x14ac:dyDescent="0.3">
      <c r="B5" s="1"/>
      <c r="C5" s="1"/>
      <c r="D5" s="1"/>
      <c r="F5" s="2" t="s">
        <v>0</v>
      </c>
      <c r="G5" s="2" t="s">
        <v>91</v>
      </c>
      <c r="I5" s="9" t="s">
        <v>44</v>
      </c>
      <c r="J5" s="14">
        <v>0.36</v>
      </c>
    </row>
    <row r="6" spans="2:18" x14ac:dyDescent="0.3">
      <c r="B6" s="7" t="s">
        <v>1</v>
      </c>
      <c r="C6" s="1"/>
      <c r="D6" s="1"/>
      <c r="E6" s="8">
        <f>J9</f>
        <v>72000000</v>
      </c>
      <c r="F6" s="4"/>
      <c r="G6" s="4"/>
      <c r="I6" s="12" t="s">
        <v>138</v>
      </c>
      <c r="J6" s="114">
        <v>25000000</v>
      </c>
    </row>
    <row r="7" spans="2:18" x14ac:dyDescent="0.3">
      <c r="B7" s="1" t="s">
        <v>2</v>
      </c>
      <c r="C7" s="1" t="s">
        <v>3</v>
      </c>
      <c r="D7" s="1"/>
      <c r="E7" s="3">
        <f>J10</f>
        <v>36714500.000000007</v>
      </c>
      <c r="F7" s="4"/>
      <c r="G7" s="4"/>
      <c r="I7" s="9" t="s">
        <v>90</v>
      </c>
      <c r="J7" s="98">
        <f>J5*J6</f>
        <v>9000000</v>
      </c>
      <c r="Q7" s="102" t="s">
        <v>150</v>
      </c>
      <c r="R7" s="54"/>
    </row>
    <row r="8" spans="2:18" x14ac:dyDescent="0.3">
      <c r="B8" s="7" t="s">
        <v>5</v>
      </c>
      <c r="C8" s="7" t="s">
        <v>45</v>
      </c>
      <c r="D8" s="1"/>
      <c r="E8" s="5">
        <f>E10+E9</f>
        <v>35285500</v>
      </c>
      <c r="F8" s="11">
        <f>E8/$E$6</f>
        <v>0.49007638888888888</v>
      </c>
      <c r="G8" s="62"/>
      <c r="I8" s="9" t="s">
        <v>48</v>
      </c>
      <c r="J8" s="115">
        <v>3105000</v>
      </c>
      <c r="Q8" s="103" t="s">
        <v>151</v>
      </c>
      <c r="R8" s="105">
        <f>F8</f>
        <v>0.49007638888888888</v>
      </c>
    </row>
    <row r="9" spans="2:18" ht="15.6" x14ac:dyDescent="0.3">
      <c r="B9" s="1" t="s">
        <v>2</v>
      </c>
      <c r="C9" s="1" t="s">
        <v>4</v>
      </c>
      <c r="D9" s="1"/>
      <c r="E9" s="3">
        <f>J11</f>
        <v>10800000</v>
      </c>
      <c r="F9" s="99">
        <v>0.15</v>
      </c>
      <c r="G9" s="62">
        <f>E9/$J$6</f>
        <v>0.432</v>
      </c>
      <c r="I9" s="106" t="s">
        <v>43</v>
      </c>
      <c r="J9" s="107">
        <f>J17</f>
        <v>72000000</v>
      </c>
      <c r="Q9" s="103" t="s">
        <v>152</v>
      </c>
      <c r="R9" s="104">
        <f>R8/(1-R8)</f>
        <v>0.96107804818259801</v>
      </c>
    </row>
    <row r="10" spans="2:18" x14ac:dyDescent="0.3">
      <c r="B10" s="7" t="s">
        <v>5</v>
      </c>
      <c r="C10" s="7" t="s">
        <v>6</v>
      </c>
      <c r="D10" s="1"/>
      <c r="E10" s="5">
        <f>E12+E11</f>
        <v>24485500</v>
      </c>
      <c r="F10" s="11">
        <f>E10/$E$6</f>
        <v>0.34007638888888891</v>
      </c>
      <c r="G10" s="4"/>
      <c r="I10" s="9" t="s">
        <v>41</v>
      </c>
      <c r="J10" s="98">
        <f>J9*(1-F8)</f>
        <v>36714500.000000007</v>
      </c>
    </row>
    <row r="11" spans="2:18" x14ac:dyDescent="0.3">
      <c r="B11" s="1" t="s">
        <v>2</v>
      </c>
      <c r="C11" s="1" t="s">
        <v>7</v>
      </c>
      <c r="D11" s="1"/>
      <c r="E11" s="3">
        <f>J8*J12</f>
        <v>621000</v>
      </c>
      <c r="F11" s="4"/>
      <c r="G11" s="4"/>
      <c r="I11" s="9" t="s">
        <v>42</v>
      </c>
      <c r="J11" s="98">
        <f>F9*J9</f>
        <v>10800000</v>
      </c>
    </row>
    <row r="12" spans="2:18" x14ac:dyDescent="0.3">
      <c r="B12" s="7" t="s">
        <v>5</v>
      </c>
      <c r="C12" s="7" t="s">
        <v>33</v>
      </c>
      <c r="D12" s="1"/>
      <c r="E12" s="5">
        <f>E17+E13-E14</f>
        <v>23864500</v>
      </c>
      <c r="F12" s="11">
        <f>E12/$E$6</f>
        <v>0.33145138888888886</v>
      </c>
      <c r="G12" s="4"/>
      <c r="I12" s="9" t="s">
        <v>49</v>
      </c>
      <c r="J12" s="13">
        <v>0.2</v>
      </c>
      <c r="Q12">
        <v>42.857142857142861</v>
      </c>
    </row>
    <row r="13" spans="2:18" x14ac:dyDescent="0.3">
      <c r="B13" s="1" t="s">
        <v>2</v>
      </c>
      <c r="C13" s="1" t="s">
        <v>8</v>
      </c>
      <c r="D13" s="1"/>
      <c r="E13" s="3">
        <v>0</v>
      </c>
      <c r="F13" s="4"/>
      <c r="G13" s="4"/>
      <c r="I13" s="9" t="s">
        <v>39</v>
      </c>
      <c r="J13" s="13">
        <v>0.22</v>
      </c>
    </row>
    <row r="14" spans="2:18" x14ac:dyDescent="0.3">
      <c r="B14" s="1" t="s">
        <v>9</v>
      </c>
      <c r="C14" s="1" t="s">
        <v>10</v>
      </c>
      <c r="D14" s="1"/>
      <c r="E14" s="3">
        <v>0</v>
      </c>
      <c r="F14" s="4"/>
      <c r="G14" s="4"/>
      <c r="I14" s="9" t="s">
        <v>40</v>
      </c>
      <c r="J14" s="13">
        <v>0.25</v>
      </c>
      <c r="Q14">
        <f>Q12*(1-R8)</f>
        <v>21.853869047619053</v>
      </c>
    </row>
    <row r="15" spans="2:18" x14ac:dyDescent="0.3">
      <c r="B15" s="1"/>
      <c r="C15" s="1"/>
      <c r="D15" s="1"/>
      <c r="E15" s="101"/>
      <c r="F15" s="4"/>
      <c r="G15" s="4"/>
      <c r="I15" s="9" t="s">
        <v>37</v>
      </c>
      <c r="J15" s="10">
        <v>0</v>
      </c>
      <c r="Q15">
        <f>Q12/(1+R9)</f>
        <v>21.85386904761905</v>
      </c>
    </row>
    <row r="16" spans="2:18" x14ac:dyDescent="0.3">
      <c r="B16" s="1"/>
      <c r="C16" s="1"/>
      <c r="D16" s="1"/>
      <c r="E16" s="101"/>
      <c r="F16" s="4"/>
      <c r="G16" s="4"/>
    </row>
    <row r="17" spans="2:13" x14ac:dyDescent="0.3">
      <c r="B17" s="7" t="s">
        <v>5</v>
      </c>
      <c r="C17" s="7" t="s">
        <v>14</v>
      </c>
      <c r="D17" s="1"/>
      <c r="E17" s="5">
        <f>E19+E20/(1-J13)</f>
        <v>23864500</v>
      </c>
      <c r="F17" s="4"/>
      <c r="G17" s="4"/>
      <c r="J17">
        <v>72000000</v>
      </c>
    </row>
    <row r="18" spans="2:13" x14ac:dyDescent="0.3">
      <c r="B18" s="1" t="s">
        <v>2</v>
      </c>
      <c r="C18" s="1" t="s">
        <v>15</v>
      </c>
      <c r="D18" s="1"/>
      <c r="E18" s="3">
        <f>(E17*J13)</f>
        <v>5250190</v>
      </c>
      <c r="F18" s="4"/>
      <c r="G18" s="4"/>
      <c r="J18">
        <v>38491000</v>
      </c>
    </row>
    <row r="19" spans="2:13" ht="15" thickBot="1" x14ac:dyDescent="0.35">
      <c r="B19" s="1" t="s">
        <v>2</v>
      </c>
      <c r="C19" s="1" t="s">
        <v>16</v>
      </c>
      <c r="D19" s="1"/>
      <c r="E19" s="3">
        <v>0</v>
      </c>
      <c r="F19" s="4"/>
      <c r="G19" s="4"/>
      <c r="J19">
        <v>9023500</v>
      </c>
    </row>
    <row r="20" spans="2:13" ht="15" thickBot="1" x14ac:dyDescent="0.35">
      <c r="B20" s="7" t="s">
        <v>5</v>
      </c>
      <c r="C20" s="15" t="s">
        <v>17</v>
      </c>
      <c r="D20" s="16"/>
      <c r="E20" s="17">
        <f>E25+E21+E24</f>
        <v>18614310</v>
      </c>
      <c r="F20" s="18">
        <f>E20/$E$6</f>
        <v>0.25853208333333333</v>
      </c>
      <c r="G20" s="62">
        <f>E20/$J$6</f>
        <v>0.74457240000000002</v>
      </c>
    </row>
    <row r="21" spans="2:13" x14ac:dyDescent="0.3">
      <c r="B21" s="1" t="s">
        <v>2</v>
      </c>
      <c r="C21" s="1" t="s">
        <v>95</v>
      </c>
      <c r="D21" s="1"/>
      <c r="E21" s="3">
        <f>J14*(J44)</f>
        <v>4653577.5</v>
      </c>
      <c r="F21" s="4"/>
      <c r="G21" s="4"/>
    </row>
    <row r="22" spans="2:13" x14ac:dyDescent="0.3">
      <c r="B22" s="7" t="s">
        <v>5</v>
      </c>
      <c r="C22" s="7" t="s">
        <v>94</v>
      </c>
      <c r="D22" s="1"/>
      <c r="E22" s="5">
        <f>E20-E21</f>
        <v>13960732.5</v>
      </c>
      <c r="F22" s="11">
        <f>E22/$E$6</f>
        <v>0.1938990625</v>
      </c>
      <c r="G22" s="62">
        <f>E22/$J$6</f>
        <v>0.55842930000000002</v>
      </c>
    </row>
    <row r="23" spans="2:13" x14ac:dyDescent="0.3">
      <c r="C23" s="1"/>
      <c r="D23" s="1"/>
      <c r="F23" s="4"/>
      <c r="G23" s="4"/>
    </row>
    <row r="24" spans="2:13" x14ac:dyDescent="0.3">
      <c r="B24" s="1" t="s">
        <v>2</v>
      </c>
      <c r="C24" s="1" t="s">
        <v>38</v>
      </c>
      <c r="D24" s="1"/>
      <c r="E24" s="3">
        <f>J15</f>
        <v>0</v>
      </c>
      <c r="F24" s="4"/>
      <c r="G24" s="4"/>
    </row>
    <row r="25" spans="2:13" x14ac:dyDescent="0.3">
      <c r="B25" s="7"/>
      <c r="C25" s="7" t="s">
        <v>46</v>
      </c>
      <c r="D25" s="1"/>
      <c r="E25" s="5">
        <f>F25*E6</f>
        <v>13960732.5</v>
      </c>
      <c r="F25" s="99">
        <v>0.1938990625</v>
      </c>
      <c r="G25" s="62">
        <f>E25/$J$6</f>
        <v>0.55842930000000002</v>
      </c>
    </row>
    <row r="26" spans="2:13" x14ac:dyDescent="0.3">
      <c r="B26" s="7"/>
      <c r="C26" s="1"/>
      <c r="D26" s="1"/>
      <c r="E26" s="60"/>
      <c r="F26" s="11"/>
      <c r="G26" s="62"/>
    </row>
    <row r="27" spans="2:13" x14ac:dyDescent="0.3">
      <c r="B27" s="7"/>
      <c r="C27" s="7"/>
      <c r="D27" s="1"/>
      <c r="E27" s="5"/>
      <c r="F27" s="11"/>
      <c r="G27" s="62"/>
    </row>
    <row r="28" spans="2:13" x14ac:dyDescent="0.3">
      <c r="B28" s="7"/>
      <c r="C28" s="7" t="s">
        <v>90</v>
      </c>
      <c r="D28" s="1"/>
      <c r="E28" s="5">
        <f>J7</f>
        <v>9000000</v>
      </c>
      <c r="F28" s="11">
        <f>E28/$E$6</f>
        <v>0.125</v>
      </c>
      <c r="G28" s="62">
        <f>E28/$J$6</f>
        <v>0.36</v>
      </c>
    </row>
    <row r="29" spans="2:13" x14ac:dyDescent="0.3">
      <c r="B29" s="1"/>
      <c r="C29" s="1"/>
      <c r="D29" s="1"/>
      <c r="E29" s="5"/>
      <c r="F29" s="1"/>
      <c r="I29" s="58" t="s">
        <v>84</v>
      </c>
      <c r="J29" s="59" t="s">
        <v>85</v>
      </c>
      <c r="K29" s="59" t="s">
        <v>89</v>
      </c>
    </row>
    <row r="30" spans="2:13" x14ac:dyDescent="0.3">
      <c r="B30" s="204" t="s">
        <v>31</v>
      </c>
      <c r="C30" s="205"/>
      <c r="D30" s="205"/>
      <c r="E30" s="205"/>
      <c r="F30" s="205"/>
      <c r="G30" s="206"/>
      <c r="I30" s="53" t="s">
        <v>19</v>
      </c>
      <c r="J30" s="10">
        <f>K30</f>
        <v>601886.73</v>
      </c>
      <c r="K30" s="10">
        <v>601886.73</v>
      </c>
      <c r="M30" t="str">
        <f>IF(L$39=0, "", J37/J$40)</f>
        <v/>
      </c>
    </row>
    <row r="31" spans="2:13" x14ac:dyDescent="0.3">
      <c r="B31" s="1"/>
      <c r="C31" s="1"/>
      <c r="D31" s="1"/>
      <c r="E31" s="1"/>
      <c r="F31" s="1"/>
      <c r="I31" s="67" t="s">
        <v>35</v>
      </c>
      <c r="J31" s="10"/>
      <c r="K31" s="10"/>
    </row>
    <row r="32" spans="2:13" x14ac:dyDescent="0.3">
      <c r="B32" s="1"/>
      <c r="C32" s="89" t="s">
        <v>139</v>
      </c>
      <c r="D32" s="90"/>
      <c r="E32" s="91"/>
      <c r="F32" s="1"/>
      <c r="I32" s="54" t="s">
        <v>21</v>
      </c>
      <c r="J32" s="10">
        <f>K32</f>
        <v>3466867.8814831572</v>
      </c>
      <c r="K32" s="10">
        <v>3466867.8814831572</v>
      </c>
    </row>
    <row r="33" spans="2:13" x14ac:dyDescent="0.3">
      <c r="B33" s="1"/>
      <c r="C33" s="92" t="s">
        <v>101</v>
      </c>
      <c r="D33" s="93"/>
      <c r="E33" s="94">
        <f>J43</f>
        <v>3070536.971483157</v>
      </c>
      <c r="F33" s="1"/>
      <c r="I33" s="55" t="s">
        <v>24</v>
      </c>
      <c r="J33" s="56">
        <f>J30+J32</f>
        <v>4068754.6114831571</v>
      </c>
      <c r="K33" s="56">
        <f>K30+K32</f>
        <v>4068754.6114831571</v>
      </c>
    </row>
    <row r="34" spans="2:13" x14ac:dyDescent="0.3">
      <c r="B34" s="1"/>
      <c r="F34" s="6"/>
      <c r="I34" s="54"/>
      <c r="J34" s="54"/>
      <c r="K34" s="54"/>
      <c r="M34" t="str">
        <f>IF(J41=0,"",IF(AND((J33/J41)&lt;1.001,(J33/J41)&gt;0.999),(""),("Check Balance")))</f>
        <v/>
      </c>
    </row>
    <row r="35" spans="2:13" x14ac:dyDescent="0.3">
      <c r="B35" s="1"/>
      <c r="C35" s="89"/>
      <c r="D35" s="90"/>
      <c r="E35" s="95"/>
      <c r="F35" s="1"/>
      <c r="I35" s="54" t="s">
        <v>26</v>
      </c>
      <c r="J35" s="10">
        <f>K35</f>
        <v>998217.64</v>
      </c>
      <c r="K35" s="10">
        <v>998217.64</v>
      </c>
    </row>
    <row r="36" spans="2:13" x14ac:dyDescent="0.3">
      <c r="B36" s="1"/>
      <c r="C36" s="96" t="s">
        <v>144</v>
      </c>
      <c r="D36" s="93"/>
      <c r="E36" s="97">
        <f>E6/J43</f>
        <v>23.448667340169475</v>
      </c>
      <c r="F36" s="1"/>
      <c r="I36" s="54" t="s">
        <v>27</v>
      </c>
      <c r="J36" s="10">
        <f>K36</f>
        <v>0</v>
      </c>
      <c r="K36" s="10">
        <v>0</v>
      </c>
    </row>
    <row r="37" spans="2:13" x14ac:dyDescent="0.3">
      <c r="B37" s="1"/>
      <c r="F37" s="1"/>
      <c r="I37" s="55" t="s">
        <v>83</v>
      </c>
      <c r="J37" s="56">
        <f>J35+J36</f>
        <v>998217.64</v>
      </c>
      <c r="K37" s="56">
        <f>K35+K36</f>
        <v>998217.64</v>
      </c>
    </row>
    <row r="38" spans="2:13" x14ac:dyDescent="0.3">
      <c r="B38" s="1"/>
      <c r="C38" s="89" t="s">
        <v>149</v>
      </c>
      <c r="D38" s="90"/>
      <c r="E38" s="95"/>
      <c r="F38" s="1"/>
      <c r="I38" s="54"/>
      <c r="J38" s="57"/>
      <c r="K38" s="57"/>
    </row>
    <row r="39" spans="2:13" x14ac:dyDescent="0.3">
      <c r="B39" s="1"/>
      <c r="C39" s="92" t="s">
        <v>32</v>
      </c>
      <c r="D39" s="93"/>
      <c r="E39" s="97">
        <f>E10/E6</f>
        <v>0.34007638888888891</v>
      </c>
      <c r="F39" s="1"/>
      <c r="I39" s="55" t="s">
        <v>28</v>
      </c>
      <c r="J39" s="61">
        <f>K39</f>
        <v>3070536.9699999997</v>
      </c>
      <c r="K39" s="61">
        <v>3070536.9699999997</v>
      </c>
    </row>
    <row r="40" spans="2:13" x14ac:dyDescent="0.3">
      <c r="B40" s="1"/>
      <c r="F40" s="1"/>
      <c r="I40" s="54"/>
      <c r="J40" s="57"/>
      <c r="K40" s="57"/>
    </row>
    <row r="41" spans="2:13" x14ac:dyDescent="0.3">
      <c r="B41" s="1"/>
      <c r="C41" s="89" t="s">
        <v>140</v>
      </c>
      <c r="D41" s="90"/>
      <c r="E41" s="95"/>
      <c r="F41" s="1"/>
      <c r="I41" s="55" t="s">
        <v>29</v>
      </c>
      <c r="J41" s="56">
        <f>J37+J39</f>
        <v>4068754.61</v>
      </c>
      <c r="K41" s="56">
        <f>K37+K39</f>
        <v>4068754.61</v>
      </c>
    </row>
    <row r="42" spans="2:13" x14ac:dyDescent="0.3">
      <c r="B42" s="1"/>
      <c r="C42" s="96" t="s">
        <v>96</v>
      </c>
      <c r="D42" s="93"/>
      <c r="E42" s="97">
        <f>E22/(J33+K33)/2</f>
        <v>0.85780133192346686</v>
      </c>
      <c r="F42" s="1"/>
    </row>
    <row r="43" spans="2:13" x14ac:dyDescent="0.3">
      <c r="B43" s="1"/>
      <c r="F43" s="1"/>
      <c r="I43" s="69" t="s">
        <v>100</v>
      </c>
      <c r="J43" s="68">
        <f>J32+(J30-J35-J31)</f>
        <v>3070536.971483157</v>
      </c>
      <c r="K43" s="68">
        <f>K32+(K30-K35-K31)</f>
        <v>3070536.971483157</v>
      </c>
    </row>
    <row r="44" spans="2:13" x14ac:dyDescent="0.3">
      <c r="B44" s="1"/>
      <c r="C44" s="89"/>
      <c r="D44" s="90"/>
      <c r="E44" s="95"/>
      <c r="F44" s="1"/>
      <c r="J44" s="66">
        <f>(J15+E25)/(1-J14)</f>
        <v>18614310</v>
      </c>
    </row>
    <row r="45" spans="2:13" x14ac:dyDescent="0.3">
      <c r="B45" s="1"/>
      <c r="C45" s="96" t="s">
        <v>145</v>
      </c>
      <c r="D45" s="93"/>
      <c r="E45" s="97">
        <f>J30/J35</f>
        <v>0.60296142432425859</v>
      </c>
      <c r="F45" s="11"/>
    </row>
    <row r="46" spans="2:13" x14ac:dyDescent="0.3">
      <c r="B46" s="1"/>
      <c r="C46" s="1"/>
      <c r="D46" s="1"/>
      <c r="E46" s="6"/>
      <c r="F46" s="1"/>
    </row>
    <row r="47" spans="2:13" x14ac:dyDescent="0.3">
      <c r="B47" s="1"/>
      <c r="C47" s="89"/>
      <c r="D47" s="90"/>
      <c r="E47" s="95"/>
      <c r="F47" s="1"/>
    </row>
    <row r="48" spans="2:13" x14ac:dyDescent="0.3">
      <c r="B48" s="1"/>
      <c r="C48" s="96" t="s">
        <v>86</v>
      </c>
      <c r="D48" s="93"/>
      <c r="E48" s="97">
        <f>J39/J33</f>
        <v>0.75466260888137382</v>
      </c>
      <c r="F48" s="1"/>
    </row>
    <row r="49" spans="2:6" x14ac:dyDescent="0.3">
      <c r="B49" s="1"/>
      <c r="F49" s="1"/>
    </row>
    <row r="50" spans="2:6" x14ac:dyDescent="0.3">
      <c r="B50" s="1"/>
      <c r="C50" s="89" t="s">
        <v>141</v>
      </c>
      <c r="D50" s="90"/>
      <c r="E50" s="95"/>
      <c r="F50" s="1"/>
    </row>
    <row r="51" spans="2:6" x14ac:dyDescent="0.3">
      <c r="B51" s="1"/>
      <c r="C51" s="96" t="s">
        <v>97</v>
      </c>
      <c r="D51" s="93"/>
      <c r="E51" s="97">
        <f>E22/(J39+K39)/2</f>
        <v>1.136668654082351</v>
      </c>
      <c r="F51" s="1"/>
    </row>
    <row r="53" spans="2:6" x14ac:dyDescent="0.3">
      <c r="C53" s="89" t="s">
        <v>143</v>
      </c>
      <c r="D53" s="90"/>
      <c r="E53" s="95"/>
    </row>
    <row r="54" spans="2:6" x14ac:dyDescent="0.3">
      <c r="C54" s="96" t="s">
        <v>146</v>
      </c>
      <c r="D54" s="93"/>
      <c r="E54" s="97">
        <f>E22/E33</f>
        <v>4.5466746141332299</v>
      </c>
    </row>
    <row r="56" spans="2:6" x14ac:dyDescent="0.3">
      <c r="C56" s="89" t="s">
        <v>142</v>
      </c>
      <c r="D56" s="90"/>
      <c r="E56" s="95"/>
    </row>
    <row r="57" spans="2:6" x14ac:dyDescent="0.3">
      <c r="C57" s="96" t="s">
        <v>147</v>
      </c>
      <c r="D57" s="93"/>
      <c r="E57" s="97">
        <f>E12/E33</f>
        <v>7.7720933574927011</v>
      </c>
    </row>
    <row r="59" spans="2:6" x14ac:dyDescent="0.3">
      <c r="C59" s="89"/>
      <c r="D59" s="90"/>
      <c r="E59" s="95"/>
    </row>
    <row r="60" spans="2:6" x14ac:dyDescent="0.3">
      <c r="C60" s="96" t="s">
        <v>98</v>
      </c>
      <c r="D60" s="93"/>
      <c r="E60" s="97">
        <f>E25/E22</f>
        <v>1</v>
      </c>
    </row>
    <row r="62" spans="2:6" x14ac:dyDescent="0.3">
      <c r="C62" s="65"/>
    </row>
    <row r="67" spans="9:9" x14ac:dyDescent="0.3">
      <c r="I67" s="70" t="s">
        <v>102</v>
      </c>
    </row>
    <row r="69" spans="9:9" x14ac:dyDescent="0.3">
      <c r="I69" s="70" t="s">
        <v>103</v>
      </c>
    </row>
  </sheetData>
  <mergeCells count="2">
    <mergeCell ref="B3:G3"/>
    <mergeCell ref="B30:G30"/>
  </mergeCells>
  <conditionalFormatting sqref="E8">
    <cfRule type="cellIs" dxfId="9" priority="8" stopIfTrue="1" operator="lessThan">
      <formula>0</formula>
    </cfRule>
  </conditionalFormatting>
  <conditionalFormatting sqref="E10 E12 E17 E20">
    <cfRule type="cellIs" dxfId="8" priority="11" stopIfTrue="1" operator="lessThan">
      <formula>0</formula>
    </cfRule>
  </conditionalFormatting>
  <conditionalFormatting sqref="E22">
    <cfRule type="cellIs" dxfId="7" priority="6" stopIfTrue="1" operator="lessThan">
      <formula>0</formula>
    </cfRule>
  </conditionalFormatting>
  <conditionalFormatting sqref="E25:E29">
    <cfRule type="cellIs" dxfId="6" priority="7" stopIfTrue="1" operator="lessThan">
      <formula>0</formula>
    </cfRule>
  </conditionalFormatting>
  <conditionalFormatting sqref="F9">
    <cfRule type="cellIs" dxfId="5" priority="1" stopIfTrue="1" operator="lessThan">
      <formula>0</formula>
    </cfRule>
  </conditionalFormatting>
  <conditionalFormatting sqref="F25">
    <cfRule type="cellIs" dxfId="4" priority="5" stopIfTrue="1" operator="lessThan">
      <formula>0</formula>
    </cfRule>
  </conditionalFormatting>
  <conditionalFormatting sqref="J6">
    <cfRule type="cellIs" dxfId="3" priority="9" stopIfTrue="1" operator="lessThan">
      <formula>0</formula>
    </cfRule>
  </conditionalFormatting>
  <conditionalFormatting sqref="J8">
    <cfRule type="cellIs" dxfId="2" priority="10" stopIfTrue="1" operator="lessThan">
      <formula>0</formula>
    </cfRule>
  </conditionalFormatting>
  <conditionalFormatting sqref="R8">
    <cfRule type="expression" priority="3" stopIfTrue="1">
      <formula>"FAIL"</formula>
    </cfRule>
  </conditionalFormatting>
  <dataValidations disablePrompts="1" count="1">
    <dataValidation allowBlank="1" showErrorMessage="1" promptTitle="EBITDA margin" prompt="%" sqref="C39:D39" xr:uid="{00000000-0002-0000-0400-000000000000}"/>
  </dataValidation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8"/>
  <sheetViews>
    <sheetView zoomScale="90" zoomScaleNormal="90" workbookViewId="0">
      <selection activeCell="H31" sqref="H31"/>
    </sheetView>
  </sheetViews>
  <sheetFormatPr defaultRowHeight="15.6" x14ac:dyDescent="0.3"/>
  <cols>
    <col min="1" max="1" width="45.33203125" style="88" bestFit="1" customWidth="1"/>
    <col min="2" max="3" width="14.5546875" style="66" bestFit="1" customWidth="1"/>
    <col min="4" max="5" width="14.5546875" style="66" customWidth="1"/>
    <col min="7" max="7" width="17.5546875" customWidth="1"/>
    <col min="8" max="8" width="12.109375" bestFit="1" customWidth="1"/>
    <col min="9" max="9" width="18.88671875" customWidth="1"/>
    <col min="10" max="10" width="17.5546875" customWidth="1"/>
  </cols>
  <sheetData>
    <row r="1" spans="1:7" ht="18" x14ac:dyDescent="0.3">
      <c r="A1" s="71" t="s">
        <v>104</v>
      </c>
    </row>
    <row r="3" spans="1:7" ht="14.4" x14ac:dyDescent="0.3">
      <c r="A3"/>
    </row>
    <row r="4" spans="1:7" x14ac:dyDescent="0.3">
      <c r="A4" s="72" t="s">
        <v>105</v>
      </c>
      <c r="B4" s="207">
        <v>2017</v>
      </c>
      <c r="C4" s="208"/>
      <c r="D4" s="208"/>
      <c r="E4" s="209"/>
    </row>
    <row r="5" spans="1:7" x14ac:dyDescent="0.3">
      <c r="A5" s="73" t="s">
        <v>106</v>
      </c>
      <c r="B5" s="74"/>
      <c r="C5" s="74"/>
      <c r="D5" s="74"/>
      <c r="E5" s="74"/>
    </row>
    <row r="6" spans="1:7" x14ac:dyDescent="0.3">
      <c r="A6" s="75" t="s">
        <v>107</v>
      </c>
      <c r="B6" s="74"/>
      <c r="C6" s="74"/>
      <c r="D6" s="74"/>
      <c r="E6" s="74"/>
    </row>
    <row r="7" spans="1:7" ht="16.2" x14ac:dyDescent="0.45">
      <c r="A7" s="75" t="s">
        <v>108</v>
      </c>
      <c r="B7" s="76">
        <f>B8-B9</f>
        <v>1534306.835547945</v>
      </c>
      <c r="C7" s="77"/>
      <c r="D7" s="74"/>
      <c r="E7" s="74"/>
    </row>
    <row r="8" spans="1:7" x14ac:dyDescent="0.3">
      <c r="A8" s="78" t="s">
        <v>109</v>
      </c>
      <c r="B8" s="74">
        <v>1865416.42</v>
      </c>
      <c r="C8" s="74"/>
      <c r="D8" s="74"/>
      <c r="E8" s="74"/>
      <c r="G8" s="79"/>
    </row>
    <row r="9" spans="1:7" x14ac:dyDescent="0.3">
      <c r="A9" s="78" t="s">
        <v>110</v>
      </c>
      <c r="B9" s="74">
        <v>331109.58445205481</v>
      </c>
      <c r="C9" s="74"/>
      <c r="D9" s="74"/>
      <c r="E9" s="74"/>
    </row>
    <row r="10" spans="1:7" ht="16.2" x14ac:dyDescent="0.45">
      <c r="A10" s="75" t="s">
        <v>111</v>
      </c>
      <c r="B10" s="76">
        <f>B11-B12</f>
        <v>595614.6920927465</v>
      </c>
      <c r="C10" s="77"/>
      <c r="D10" s="74"/>
      <c r="E10" s="74"/>
    </row>
    <row r="11" spans="1:7" x14ac:dyDescent="0.3">
      <c r="A11" s="78" t="s">
        <v>112</v>
      </c>
      <c r="B11" s="74">
        <v>658344.12</v>
      </c>
      <c r="C11" s="74"/>
      <c r="D11" s="74"/>
      <c r="E11" s="74"/>
    </row>
    <row r="12" spans="1:7" x14ac:dyDescent="0.3">
      <c r="A12" s="78" t="s">
        <v>113</v>
      </c>
      <c r="B12" s="74">
        <v>62729.427907253536</v>
      </c>
      <c r="C12" s="74"/>
      <c r="D12" s="74"/>
      <c r="E12" s="74"/>
    </row>
    <row r="13" spans="1:7" ht="16.2" x14ac:dyDescent="0.45">
      <c r="A13" s="75" t="s">
        <v>114</v>
      </c>
      <c r="B13" s="76">
        <f>B14-B15</f>
        <v>218333.78273972604</v>
      </c>
      <c r="C13" s="77"/>
      <c r="D13" s="74"/>
      <c r="E13" s="74"/>
    </row>
    <row r="14" spans="1:7" x14ac:dyDescent="0.3">
      <c r="A14" s="78" t="s">
        <v>115</v>
      </c>
      <c r="B14" s="74">
        <v>430910.2</v>
      </c>
      <c r="C14" s="74"/>
      <c r="D14" s="74"/>
      <c r="E14" s="74"/>
    </row>
    <row r="15" spans="1:7" x14ac:dyDescent="0.3">
      <c r="A15" s="78" t="s">
        <v>116</v>
      </c>
      <c r="B15" s="74">
        <v>212576.41726027397</v>
      </c>
      <c r="C15" s="74"/>
      <c r="D15" s="74"/>
      <c r="E15" s="74"/>
    </row>
    <row r="16" spans="1:7" ht="16.2" x14ac:dyDescent="0.45">
      <c r="A16" s="75" t="s">
        <v>117</v>
      </c>
      <c r="B16" s="76">
        <f>B17-B18</f>
        <v>89133.876000000004</v>
      </c>
      <c r="C16" s="77"/>
      <c r="D16" s="74"/>
      <c r="E16" s="74"/>
    </row>
    <row r="17" spans="1:5" x14ac:dyDescent="0.3">
      <c r="A17" s="78" t="s">
        <v>118</v>
      </c>
      <c r="B17" s="74">
        <v>99037.64</v>
      </c>
      <c r="C17" s="74"/>
      <c r="D17" s="74"/>
      <c r="E17" s="74"/>
    </row>
    <row r="18" spans="1:5" x14ac:dyDescent="0.3">
      <c r="A18" s="78" t="s">
        <v>119</v>
      </c>
      <c r="B18" s="74">
        <v>9903.764000000001</v>
      </c>
      <c r="C18" s="74"/>
      <c r="D18" s="74"/>
      <c r="E18" s="74"/>
    </row>
    <row r="19" spans="1:5" ht="16.2" x14ac:dyDescent="0.45">
      <c r="A19" s="75" t="s">
        <v>120</v>
      </c>
      <c r="B19" s="76">
        <f>B20-B21</f>
        <v>38182.69510273973</v>
      </c>
      <c r="C19" s="77"/>
      <c r="D19" s="74"/>
      <c r="E19" s="74"/>
    </row>
    <row r="20" spans="1:5" x14ac:dyDescent="0.3">
      <c r="A20" s="78" t="s">
        <v>121</v>
      </c>
      <c r="B20" s="74">
        <v>50847.43</v>
      </c>
      <c r="C20" s="74"/>
      <c r="D20" s="74"/>
      <c r="E20" s="74"/>
    </row>
    <row r="21" spans="1:5" x14ac:dyDescent="0.3">
      <c r="A21" s="78" t="s">
        <v>122</v>
      </c>
      <c r="B21" s="74">
        <v>12664.734897260274</v>
      </c>
      <c r="C21" s="74"/>
      <c r="D21" s="74"/>
      <c r="E21" s="74"/>
    </row>
    <row r="22" spans="1:5" ht="16.2" x14ac:dyDescent="0.45">
      <c r="A22" s="75" t="s">
        <v>123</v>
      </c>
      <c r="B22" s="76">
        <v>991296</v>
      </c>
      <c r="C22" s="77"/>
      <c r="D22" s="74"/>
      <c r="E22" s="74"/>
    </row>
    <row r="23" spans="1:5" ht="17.399999999999999" x14ac:dyDescent="0.45">
      <c r="A23" s="75" t="s">
        <v>124</v>
      </c>
      <c r="B23" s="74"/>
      <c r="C23" s="80">
        <f>B22+B19+B16+B13+B10+B7</f>
        <v>3466867.8814831572</v>
      </c>
      <c r="D23" s="76"/>
      <c r="E23" s="76"/>
    </row>
    <row r="24" spans="1:5" x14ac:dyDescent="0.3">
      <c r="A24" s="73"/>
      <c r="B24" s="74"/>
      <c r="C24" s="74"/>
      <c r="D24" s="74"/>
      <c r="E24" s="74"/>
    </row>
    <row r="25" spans="1:5" x14ac:dyDescent="0.3">
      <c r="A25" s="73" t="s">
        <v>19</v>
      </c>
      <c r="B25" s="74"/>
      <c r="C25" s="74"/>
      <c r="D25" s="74"/>
      <c r="E25" s="74"/>
    </row>
    <row r="26" spans="1:5" x14ac:dyDescent="0.3">
      <c r="A26" s="78" t="s">
        <v>125</v>
      </c>
      <c r="B26" s="74">
        <f>25286.73-3000</f>
        <v>22286.73</v>
      </c>
      <c r="C26" s="74"/>
      <c r="D26" s="74"/>
      <c r="E26" s="74"/>
    </row>
    <row r="27" spans="1:5" x14ac:dyDescent="0.3">
      <c r="A27" s="78" t="s">
        <v>126</v>
      </c>
      <c r="B27" s="74">
        <v>486000</v>
      </c>
      <c r="C27" s="74"/>
      <c r="D27" s="74"/>
      <c r="E27" s="74"/>
    </row>
    <row r="28" spans="1:5" x14ac:dyDescent="0.3">
      <c r="A28" s="78" t="s">
        <v>127</v>
      </c>
      <c r="B28" s="74">
        <f>SUM([1]Details!K17)</f>
        <v>93600</v>
      </c>
      <c r="C28" s="74"/>
      <c r="D28" s="74"/>
      <c r="E28" s="74"/>
    </row>
    <row r="29" spans="1:5" ht="17.399999999999999" x14ac:dyDescent="0.45">
      <c r="A29" s="75" t="s">
        <v>128</v>
      </c>
      <c r="B29" s="74"/>
      <c r="C29" s="80">
        <f>SUM(B26:B28)</f>
        <v>601886.73</v>
      </c>
      <c r="D29" s="74"/>
      <c r="E29" s="74"/>
    </row>
    <row r="30" spans="1:5" ht="18" x14ac:dyDescent="0.45">
      <c r="A30" s="81" t="s">
        <v>36</v>
      </c>
      <c r="B30" s="74"/>
      <c r="C30" s="74"/>
      <c r="D30" s="82">
        <f>C23+C29</f>
        <v>4068754.6114831571</v>
      </c>
      <c r="E30" s="80"/>
    </row>
    <row r="31" spans="1:5" x14ac:dyDescent="0.3">
      <c r="A31" s="78"/>
      <c r="B31" s="74"/>
      <c r="C31" s="74"/>
      <c r="D31" s="74"/>
      <c r="E31" s="74"/>
    </row>
    <row r="32" spans="1:5" x14ac:dyDescent="0.3">
      <c r="A32" s="73" t="s">
        <v>34</v>
      </c>
      <c r="B32" s="74"/>
      <c r="C32" s="74"/>
      <c r="D32" s="74"/>
      <c r="E32" s="74"/>
    </row>
    <row r="33" spans="1:9" x14ac:dyDescent="0.3">
      <c r="A33" s="78" t="s">
        <v>129</v>
      </c>
      <c r="B33" s="74">
        <f>298046</f>
        <v>298046</v>
      </c>
      <c r="C33" s="74"/>
      <c r="D33" s="74"/>
      <c r="E33" s="74"/>
      <c r="I33" s="117"/>
    </row>
    <row r="34" spans="1:9" x14ac:dyDescent="0.3">
      <c r="A34" s="78" t="s">
        <v>130</v>
      </c>
      <c r="B34" s="74">
        <f>119000*1.15</f>
        <v>136850</v>
      </c>
      <c r="C34" s="74"/>
      <c r="D34" s="74"/>
      <c r="E34" s="74"/>
      <c r="I34" s="118"/>
    </row>
    <row r="35" spans="1:9" x14ac:dyDescent="0.3">
      <c r="A35" s="78" t="s">
        <v>131</v>
      </c>
      <c r="B35" s="74">
        <f>384685.64+1150+177486</f>
        <v>563321.64</v>
      </c>
      <c r="C35" s="74"/>
      <c r="D35" s="74"/>
      <c r="E35" s="74"/>
      <c r="G35" s="79"/>
    </row>
    <row r="36" spans="1:9" ht="17.399999999999999" x14ac:dyDescent="0.45">
      <c r="A36" s="73" t="s">
        <v>132</v>
      </c>
      <c r="B36" s="74"/>
      <c r="C36" s="80">
        <f>SUM(B33:B35)</f>
        <v>998217.64</v>
      </c>
      <c r="D36" s="74"/>
      <c r="E36" s="74"/>
    </row>
    <row r="37" spans="1:9" x14ac:dyDescent="0.3">
      <c r="A37" s="73" t="s">
        <v>133</v>
      </c>
      <c r="B37" s="74"/>
      <c r="C37" s="74"/>
      <c r="D37" s="74"/>
      <c r="E37" s="74"/>
    </row>
    <row r="38" spans="1:9" x14ac:dyDescent="0.3">
      <c r="A38" s="78"/>
      <c r="B38" s="74"/>
      <c r="C38" s="74"/>
      <c r="D38" s="74"/>
      <c r="E38" s="74"/>
    </row>
    <row r="39" spans="1:9" ht="18" x14ac:dyDescent="0.3">
      <c r="A39" s="81" t="s">
        <v>83</v>
      </c>
      <c r="B39" s="74"/>
      <c r="C39" s="74"/>
      <c r="D39" s="83">
        <f>C36+C37</f>
        <v>998217.64</v>
      </c>
      <c r="E39" s="74"/>
    </row>
    <row r="40" spans="1:9" x14ac:dyDescent="0.3">
      <c r="A40" s="78"/>
      <c r="B40" s="74"/>
      <c r="C40" s="74"/>
      <c r="D40" s="74"/>
      <c r="E40" s="74"/>
      <c r="G40" s="79"/>
    </row>
    <row r="41" spans="1:9" ht="18" x14ac:dyDescent="0.45">
      <c r="A41" s="84" t="s">
        <v>82</v>
      </c>
      <c r="B41" s="74"/>
      <c r="C41" s="74"/>
      <c r="D41" s="74"/>
      <c r="E41" s="85">
        <f>C29-C36</f>
        <v>-396330.91000000003</v>
      </c>
    </row>
    <row r="42" spans="1:9" ht="18" x14ac:dyDescent="0.45">
      <c r="A42" s="84" t="s">
        <v>99</v>
      </c>
      <c r="B42" s="74"/>
      <c r="C42" s="74"/>
      <c r="D42" s="74"/>
      <c r="E42" s="85">
        <f>D30-D39</f>
        <v>3070536.971483157</v>
      </c>
    </row>
    <row r="43" spans="1:9" ht="17.399999999999999" x14ac:dyDescent="0.45">
      <c r="A43" s="78"/>
      <c r="B43" s="74"/>
      <c r="C43" s="74"/>
      <c r="D43" s="74"/>
      <c r="E43" s="85"/>
      <c r="H43" s="86"/>
    </row>
    <row r="44" spans="1:9" ht="17.399999999999999" x14ac:dyDescent="0.45">
      <c r="A44" s="73" t="s">
        <v>134</v>
      </c>
      <c r="B44" s="74"/>
      <c r="C44" s="74"/>
      <c r="D44" s="74"/>
      <c r="E44" s="85"/>
    </row>
    <row r="45" spans="1:9" ht="17.399999999999999" x14ac:dyDescent="0.45">
      <c r="A45" s="78" t="s">
        <v>135</v>
      </c>
      <c r="B45" s="74">
        <v>8241744</v>
      </c>
      <c r="C45" s="74"/>
      <c r="D45" s="74"/>
      <c r="E45" s="85"/>
    </row>
    <row r="46" spans="1:9" ht="17.399999999999999" x14ac:dyDescent="0.45">
      <c r="A46" s="78" t="s">
        <v>136</v>
      </c>
      <c r="B46" s="74">
        <v>-5171207.03</v>
      </c>
      <c r="C46" s="74"/>
      <c r="D46" s="74"/>
      <c r="E46" s="85"/>
    </row>
    <row r="47" spans="1:9" ht="17.399999999999999" x14ac:dyDescent="0.45">
      <c r="A47" s="78"/>
      <c r="B47" s="74"/>
      <c r="C47" s="74"/>
      <c r="D47" s="74"/>
      <c r="E47" s="85"/>
    </row>
    <row r="48" spans="1:9" ht="18" x14ac:dyDescent="0.45">
      <c r="A48" s="84" t="s">
        <v>137</v>
      </c>
      <c r="B48" s="74"/>
      <c r="C48" s="74"/>
      <c r="D48" s="74"/>
      <c r="E48" s="87">
        <f>SUM(B45:B46)</f>
        <v>3070536.9699999997</v>
      </c>
    </row>
  </sheetData>
  <mergeCells count="1">
    <mergeCell ref="B4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D51"/>
  <sheetViews>
    <sheetView topLeftCell="A27" workbookViewId="0">
      <selection activeCell="P45" sqref="P45"/>
    </sheetView>
  </sheetViews>
  <sheetFormatPr defaultRowHeight="14.4" x14ac:dyDescent="0.3"/>
  <cols>
    <col min="1" max="1" width="1.88671875" customWidth="1"/>
    <col min="2" max="2" width="60.109375" customWidth="1"/>
    <col min="3" max="3" width="20.44140625" hidden="1" customWidth="1"/>
    <col min="4" max="4" width="9.88671875" bestFit="1" customWidth="1"/>
  </cols>
  <sheetData>
    <row r="3" spans="2:4" x14ac:dyDescent="0.3">
      <c r="B3" s="19" t="s">
        <v>50</v>
      </c>
      <c r="C3" s="20"/>
      <c r="D3" s="21">
        <v>1237592</v>
      </c>
    </row>
    <row r="4" spans="2:4" x14ac:dyDescent="0.3">
      <c r="B4" s="22" t="s">
        <v>51</v>
      </c>
      <c r="C4" s="23"/>
      <c r="D4" s="24">
        <v>-2941365.76</v>
      </c>
    </row>
    <row r="5" spans="2:4" x14ac:dyDescent="0.3">
      <c r="B5" s="25" t="s">
        <v>52</v>
      </c>
      <c r="C5" s="23"/>
      <c r="D5" s="26">
        <f>D3+D4</f>
        <v>-1703773.7599999998</v>
      </c>
    </row>
    <row r="6" spans="2:4" x14ac:dyDescent="0.3">
      <c r="B6" s="22" t="s">
        <v>53</v>
      </c>
      <c r="C6" s="23"/>
      <c r="D6" s="24">
        <v>-1133727.19</v>
      </c>
    </row>
    <row r="7" spans="2:4" x14ac:dyDescent="0.3">
      <c r="B7" s="22" t="s">
        <v>6</v>
      </c>
      <c r="C7" s="23"/>
      <c r="D7" s="27">
        <f>D5+D6</f>
        <v>-2837500.9499999997</v>
      </c>
    </row>
    <row r="8" spans="2:4" x14ac:dyDescent="0.3">
      <c r="B8" s="28" t="s">
        <v>54</v>
      </c>
      <c r="C8" s="29"/>
      <c r="D8" s="30">
        <v>-628983.93000000005</v>
      </c>
    </row>
    <row r="9" spans="2:4" x14ac:dyDescent="0.3">
      <c r="B9" s="31" t="s">
        <v>30</v>
      </c>
      <c r="C9" s="32"/>
      <c r="D9" s="33">
        <f>D3+D6+D4+D8</f>
        <v>-3466484.88</v>
      </c>
    </row>
    <row r="10" spans="2:4" x14ac:dyDescent="0.3">
      <c r="B10" s="31" t="s">
        <v>55</v>
      </c>
      <c r="C10" s="32"/>
      <c r="D10" s="24">
        <v>0</v>
      </c>
    </row>
    <row r="11" spans="2:4" x14ac:dyDescent="0.3">
      <c r="B11" s="31" t="s">
        <v>56</v>
      </c>
      <c r="C11" s="32"/>
      <c r="D11" s="24">
        <v>0</v>
      </c>
    </row>
    <row r="12" spans="2:4" x14ac:dyDescent="0.3">
      <c r="B12" s="34" t="s">
        <v>57</v>
      </c>
      <c r="C12" s="35"/>
      <c r="D12" s="30">
        <v>0</v>
      </c>
    </row>
    <row r="13" spans="2:4" x14ac:dyDescent="0.3">
      <c r="B13" s="31" t="s">
        <v>58</v>
      </c>
      <c r="C13" s="32"/>
      <c r="D13" s="24">
        <v>0</v>
      </c>
    </row>
    <row r="14" spans="2:4" x14ac:dyDescent="0.3">
      <c r="B14" s="36" t="s">
        <v>14</v>
      </c>
      <c r="C14" s="37"/>
      <c r="D14" s="38">
        <f>D9+D10+D11+D12+D13</f>
        <v>-3466484.88</v>
      </c>
    </row>
    <row r="15" spans="2:4" x14ac:dyDescent="0.3">
      <c r="B15" s="22" t="s">
        <v>59</v>
      </c>
      <c r="C15" s="23"/>
      <c r="D15" s="24">
        <v>0</v>
      </c>
    </row>
    <row r="16" spans="2:4" x14ac:dyDescent="0.3">
      <c r="B16" s="22" t="s">
        <v>60</v>
      </c>
      <c r="C16" s="23"/>
      <c r="D16" s="24">
        <v>0</v>
      </c>
    </row>
    <row r="17" spans="2:4" ht="15" thickBot="1" x14ac:dyDescent="0.35">
      <c r="B17" s="39" t="s">
        <v>61</v>
      </c>
      <c r="C17" s="40"/>
      <c r="D17" s="41">
        <f>D14+D15+D16</f>
        <v>-3466484.88</v>
      </c>
    </row>
    <row r="18" spans="2:4" ht="15" thickTop="1" x14ac:dyDescent="0.3">
      <c r="B18" s="25" t="s">
        <v>18</v>
      </c>
      <c r="C18" s="42"/>
      <c r="D18" s="43"/>
    </row>
    <row r="19" spans="2:4" x14ac:dyDescent="0.3">
      <c r="B19" s="25" t="s">
        <v>19</v>
      </c>
      <c r="C19" s="42"/>
      <c r="D19" s="27" t="s">
        <v>62</v>
      </c>
    </row>
    <row r="20" spans="2:4" x14ac:dyDescent="0.3">
      <c r="B20" s="44" t="s">
        <v>63</v>
      </c>
      <c r="C20" s="45"/>
      <c r="D20" s="24">
        <v>22286.73</v>
      </c>
    </row>
    <row r="21" spans="2:4" x14ac:dyDescent="0.3">
      <c r="B21" s="44" t="s">
        <v>64</v>
      </c>
      <c r="C21" s="45"/>
      <c r="D21" s="24">
        <v>486000</v>
      </c>
    </row>
    <row r="22" spans="2:4" x14ac:dyDescent="0.3">
      <c r="B22" s="44" t="s">
        <v>65</v>
      </c>
      <c r="C22" s="45"/>
      <c r="D22" s="24">
        <v>0</v>
      </c>
    </row>
    <row r="23" spans="2:4" x14ac:dyDescent="0.3">
      <c r="B23" s="44" t="s">
        <v>66</v>
      </c>
      <c r="C23" s="45"/>
      <c r="D23" s="24">
        <v>93600</v>
      </c>
    </row>
    <row r="24" spans="2:4" x14ac:dyDescent="0.3">
      <c r="B24" s="44" t="s">
        <v>67</v>
      </c>
      <c r="C24" s="45"/>
      <c r="D24" s="24">
        <v>0</v>
      </c>
    </row>
    <row r="25" spans="2:4" x14ac:dyDescent="0.3">
      <c r="B25" s="46" t="s">
        <v>20</v>
      </c>
      <c r="C25" s="47"/>
      <c r="D25" s="27">
        <f>SUM(D20:D24)</f>
        <v>601886.73</v>
      </c>
    </row>
    <row r="26" spans="2:4" x14ac:dyDescent="0.3">
      <c r="B26" s="25" t="s">
        <v>21</v>
      </c>
      <c r="C26" s="42"/>
      <c r="D26" s="48"/>
    </row>
    <row r="27" spans="2:4" x14ac:dyDescent="0.3">
      <c r="B27" s="44" t="s">
        <v>47</v>
      </c>
      <c r="C27" s="45"/>
      <c r="D27" s="24">
        <v>2475571.8814831572</v>
      </c>
    </row>
    <row r="28" spans="2:4" x14ac:dyDescent="0.3">
      <c r="B28" s="44" t="s">
        <v>68</v>
      </c>
      <c r="C28" s="45"/>
      <c r="D28" s="24">
        <v>0</v>
      </c>
    </row>
    <row r="29" spans="2:4" x14ac:dyDescent="0.3">
      <c r="B29" s="44" t="s">
        <v>22</v>
      </c>
      <c r="C29" s="45"/>
      <c r="D29" s="24">
        <v>991296</v>
      </c>
    </row>
    <row r="30" spans="2:4" x14ac:dyDescent="0.3">
      <c r="B30" s="44" t="s">
        <v>69</v>
      </c>
      <c r="C30" s="45"/>
      <c r="D30" s="24">
        <v>0</v>
      </c>
    </row>
    <row r="31" spans="2:4" x14ac:dyDescent="0.3">
      <c r="B31" s="49" t="s">
        <v>23</v>
      </c>
      <c r="C31" s="50"/>
      <c r="D31" s="27">
        <f>SUM(D27:D30)</f>
        <v>3466867.8814831572</v>
      </c>
    </row>
    <row r="32" spans="2:4" ht="15" thickBot="1" x14ac:dyDescent="0.35">
      <c r="B32" s="39" t="s">
        <v>24</v>
      </c>
      <c r="C32" s="40"/>
      <c r="D32" s="51">
        <f>ROUND(D31+D25,0)</f>
        <v>4068755</v>
      </c>
    </row>
    <row r="33" spans="2:4" ht="15" thickTop="1" x14ac:dyDescent="0.3">
      <c r="B33" s="25" t="s">
        <v>25</v>
      </c>
      <c r="C33" s="42"/>
      <c r="D33" s="43"/>
    </row>
    <row r="34" spans="2:4" x14ac:dyDescent="0.3">
      <c r="B34" s="22"/>
      <c r="C34" s="23"/>
      <c r="D34" s="48"/>
    </row>
    <row r="35" spans="2:4" x14ac:dyDescent="0.3">
      <c r="B35" s="25" t="s">
        <v>70</v>
      </c>
      <c r="C35" s="42"/>
      <c r="D35" s="27"/>
    </row>
    <row r="36" spans="2:4" x14ac:dyDescent="0.3">
      <c r="B36" s="44" t="s">
        <v>71</v>
      </c>
      <c r="C36" s="45"/>
      <c r="D36" s="24">
        <v>298046</v>
      </c>
    </row>
    <row r="37" spans="2:4" x14ac:dyDescent="0.3">
      <c r="B37" s="44" t="s">
        <v>72</v>
      </c>
      <c r="C37" s="45"/>
      <c r="D37" s="24">
        <v>700171.64</v>
      </c>
    </row>
    <row r="38" spans="2:4" x14ac:dyDescent="0.3">
      <c r="B38" s="46" t="s">
        <v>73</v>
      </c>
      <c r="C38" s="47"/>
      <c r="D38" s="27">
        <f>SUM(D36:D37)</f>
        <v>998217.64</v>
      </c>
    </row>
    <row r="39" spans="2:4" x14ac:dyDescent="0.3">
      <c r="B39" s="25" t="s">
        <v>74</v>
      </c>
      <c r="C39" s="42"/>
      <c r="D39" s="27"/>
    </row>
    <row r="40" spans="2:4" x14ac:dyDescent="0.3">
      <c r="B40" s="44" t="s">
        <v>75</v>
      </c>
      <c r="C40" s="45"/>
      <c r="D40" s="24">
        <v>0</v>
      </c>
    </row>
    <row r="41" spans="2:4" x14ac:dyDescent="0.3">
      <c r="B41" s="44" t="s">
        <v>76</v>
      </c>
      <c r="C41" s="45"/>
      <c r="D41" s="24">
        <v>0</v>
      </c>
    </row>
    <row r="42" spans="2:4" x14ac:dyDescent="0.3">
      <c r="B42" s="46" t="s">
        <v>77</v>
      </c>
      <c r="C42" s="47"/>
      <c r="D42" s="27">
        <f>SUM(D40:D41)</f>
        <v>0</v>
      </c>
    </row>
    <row r="43" spans="2:4" x14ac:dyDescent="0.3">
      <c r="B43" s="46"/>
      <c r="C43" s="47"/>
      <c r="D43" s="27"/>
    </row>
    <row r="44" spans="2:4" x14ac:dyDescent="0.3">
      <c r="B44" s="25" t="s">
        <v>78</v>
      </c>
      <c r="C44" s="42"/>
      <c r="D44" s="48"/>
    </row>
    <row r="45" spans="2:4" x14ac:dyDescent="0.3">
      <c r="B45" s="44" t="s">
        <v>79</v>
      </c>
      <c r="C45" s="45"/>
      <c r="D45" s="24">
        <v>8241744</v>
      </c>
    </row>
    <row r="46" spans="2:4" x14ac:dyDescent="0.3">
      <c r="B46" s="44" t="s">
        <v>88</v>
      </c>
      <c r="C46" s="45"/>
      <c r="D46" s="24">
        <v>-1704722.15</v>
      </c>
    </row>
    <row r="47" spans="2:4" x14ac:dyDescent="0.3">
      <c r="B47" s="44" t="s">
        <v>87</v>
      </c>
      <c r="C47" s="45"/>
      <c r="D47" s="24">
        <v>-3466484.88</v>
      </c>
    </row>
    <row r="48" spans="2:4" x14ac:dyDescent="0.3">
      <c r="B48" s="46" t="s">
        <v>80</v>
      </c>
      <c r="C48" s="47"/>
      <c r="D48" s="27">
        <f>SUM(D45:D47)</f>
        <v>3070536.9699999997</v>
      </c>
    </row>
    <row r="49" spans="2:4" x14ac:dyDescent="0.3">
      <c r="B49" s="25" t="s">
        <v>81</v>
      </c>
      <c r="C49" s="42"/>
      <c r="D49" s="24">
        <v>0</v>
      </c>
    </row>
    <row r="50" spans="2:4" ht="15" thickBot="1" x14ac:dyDescent="0.35">
      <c r="B50" s="39" t="s">
        <v>29</v>
      </c>
      <c r="C50" s="40"/>
      <c r="D50" s="51">
        <f>ROUND(D48+D49+D38+D42,0)</f>
        <v>4068755</v>
      </c>
    </row>
    <row r="51" spans="2:4" ht="15" thickTop="1" x14ac:dyDescent="0.3">
      <c r="B51" s="25"/>
      <c r="C51" s="42"/>
      <c r="D51" s="52"/>
    </row>
  </sheetData>
  <protectedRanges>
    <protectedRange sqref="D49 D40:D41 D27:D30 D20:D24 D36:D37 D45" name="Range2"/>
    <protectedRange sqref="D8 D10:D13 D15:D16 D20:D24 D27:D30 D40:D41 D49 D36:D37 D45" name="unprotected"/>
    <protectedRange sqref="D47" name="Range2_1"/>
    <protectedRange sqref="D47" name="unprotected_1"/>
  </protectedRanges>
  <conditionalFormatting sqref="D9 D17">
    <cfRule type="cellIs" dxfId="1" priority="15" stopIfTrue="1" operator="greaterThan">
      <formula>0</formula>
    </cfRule>
    <cfRule type="cellIs" dxfId="0" priority="16" stopIfTrue="1" operator="lessThan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Short Term Investor</vt:lpstr>
      <vt:lpstr>Expected Sales Forecast</vt:lpstr>
      <vt:lpstr>P&amp;L_Sales Forecast</vt:lpstr>
      <vt:lpstr>Adjustable_P&amp;L_Sales Forecast_1</vt:lpstr>
      <vt:lpstr>Adjustable_P&amp;L_Sales Forecast_2</vt:lpstr>
      <vt:lpstr>MTC_Balance Sheet_2017</vt:lpstr>
      <vt:lpstr>Financial_Report_2017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Yasser Soliman</dc:creator>
  <cp:lastModifiedBy>Yasser Soliman</cp:lastModifiedBy>
  <dcterms:created xsi:type="dcterms:W3CDTF">2018-07-19T14:43:13Z</dcterms:created>
  <dcterms:modified xsi:type="dcterms:W3CDTF">2024-11-19T18:13:11Z</dcterms:modified>
</cp:coreProperties>
</file>